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G:\My Drive\BA\Bu Epih\SPMB\Biaya Kuliah\"/>
    </mc:Choice>
  </mc:AlternateContent>
  <xr:revisionPtr revIDLastSave="0" documentId="13_ncr:1_{DAC3A5A8-C2E1-480A-A311-36A473D9080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Biaya Maba 2025" sheetId="1" r:id="rId1"/>
    <sheet name="Angsuran USM" sheetId="2" r:id="rId2"/>
    <sheet name="Angsuran PMDK" sheetId="3" r:id="rId3"/>
    <sheet name="WN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ZyeQjduLJrnd1WJyq9po8yE4viell97z/AYHZoS8Zk8="/>
    </ext>
  </extLst>
</workbook>
</file>

<file path=xl/calcChain.xml><?xml version="1.0" encoding="utf-8"?>
<calcChain xmlns="http://schemas.openxmlformats.org/spreadsheetml/2006/main">
  <c r="E48" i="4" l="1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6" i="4"/>
  <c r="H36" i="4" s="1"/>
  <c r="E35" i="4"/>
  <c r="H35" i="4" s="1"/>
  <c r="E34" i="4"/>
  <c r="H34" i="4" s="1"/>
  <c r="E33" i="4"/>
  <c r="H33" i="4" s="1"/>
  <c r="E32" i="4"/>
  <c r="H32" i="4" s="1"/>
  <c r="E25" i="4"/>
  <c r="H25" i="4" s="1"/>
  <c r="J25" i="4" s="1"/>
  <c r="B25" i="4"/>
  <c r="E24" i="4"/>
  <c r="H24" i="4" s="1"/>
  <c r="J24" i="4" s="1"/>
  <c r="E23" i="4"/>
  <c r="H23" i="4" s="1"/>
  <c r="J23" i="4" s="1"/>
  <c r="E22" i="4"/>
  <c r="H22" i="4" s="1"/>
  <c r="J22" i="4" s="1"/>
  <c r="E21" i="4"/>
  <c r="H21" i="4" s="1"/>
  <c r="J21" i="4" s="1"/>
  <c r="E20" i="4"/>
  <c r="H20" i="4" s="1"/>
  <c r="J20" i="4" s="1"/>
  <c r="E19" i="4"/>
  <c r="H19" i="4" s="1"/>
  <c r="J19" i="4" s="1"/>
  <c r="E18" i="4"/>
  <c r="H18" i="4" s="1"/>
  <c r="J18" i="4" s="1"/>
  <c r="E17" i="4"/>
  <c r="H17" i="4" s="1"/>
  <c r="J17" i="4" s="1"/>
  <c r="E13" i="4"/>
  <c r="H13" i="4" s="1"/>
  <c r="J13" i="4" s="1"/>
  <c r="E12" i="4"/>
  <c r="H12" i="4" s="1"/>
  <c r="J12" i="4" s="1"/>
  <c r="E11" i="4"/>
  <c r="H11" i="4" s="1"/>
  <c r="J11" i="4" s="1"/>
  <c r="E10" i="4"/>
  <c r="H10" i="4" s="1"/>
  <c r="J10" i="4" s="1"/>
  <c r="E9" i="4"/>
  <c r="H9" i="4" s="1"/>
  <c r="J9" i="4" s="1"/>
  <c r="D7" i="2"/>
  <c r="G73" i="1"/>
  <c r="I73" i="1" s="1"/>
  <c r="G72" i="1"/>
  <c r="I72" i="1" s="1"/>
  <c r="I71" i="1"/>
  <c r="G71" i="1"/>
  <c r="G70" i="1"/>
  <c r="I70" i="1" s="1"/>
  <c r="G66" i="1"/>
  <c r="I66" i="1" s="1"/>
  <c r="G65" i="1"/>
  <c r="I65" i="1" s="1"/>
  <c r="G64" i="1"/>
  <c r="I64" i="1" s="1"/>
  <c r="G63" i="1"/>
  <c r="I63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P29" i="1"/>
  <c r="N29" i="1"/>
  <c r="L29" i="1"/>
  <c r="I29" i="1"/>
  <c r="K29" i="1" s="1"/>
  <c r="G29" i="1"/>
  <c r="P28" i="1"/>
  <c r="N28" i="1"/>
  <c r="L28" i="1"/>
  <c r="G28" i="1"/>
  <c r="I28" i="1" s="1"/>
  <c r="K28" i="1" s="1"/>
  <c r="P27" i="1"/>
  <c r="N27" i="1"/>
  <c r="L27" i="1"/>
  <c r="G27" i="1"/>
  <c r="I27" i="1" s="1"/>
  <c r="K27" i="1" s="1"/>
  <c r="P26" i="1"/>
  <c r="N26" i="1"/>
  <c r="L26" i="1"/>
  <c r="G26" i="1"/>
  <c r="I26" i="1" s="1"/>
  <c r="K26" i="1" s="1"/>
  <c r="D25" i="2" s="1"/>
  <c r="P22" i="1"/>
  <c r="N22" i="1"/>
  <c r="L22" i="1"/>
  <c r="G22" i="1"/>
  <c r="I22" i="1" s="1"/>
  <c r="K22" i="1" s="1"/>
  <c r="P21" i="1"/>
  <c r="N21" i="1"/>
  <c r="L21" i="1"/>
  <c r="G21" i="1"/>
  <c r="I21" i="1" s="1"/>
  <c r="K21" i="1" s="1"/>
  <c r="P20" i="1"/>
  <c r="N20" i="1"/>
  <c r="L20" i="1"/>
  <c r="G20" i="1"/>
  <c r="I20" i="1" s="1"/>
  <c r="K20" i="1" s="1"/>
  <c r="P19" i="1"/>
  <c r="N19" i="1"/>
  <c r="L19" i="1"/>
  <c r="G19" i="1"/>
  <c r="I19" i="1" s="1"/>
  <c r="K19" i="1" s="1"/>
  <c r="P15" i="1"/>
  <c r="N15" i="1"/>
  <c r="L15" i="1"/>
  <c r="G15" i="1"/>
  <c r="I15" i="1" s="1"/>
  <c r="K15" i="1" s="1"/>
  <c r="P14" i="1"/>
  <c r="N14" i="1"/>
  <c r="L14" i="1"/>
  <c r="I14" i="1"/>
  <c r="K14" i="1" s="1"/>
  <c r="G14" i="1"/>
  <c r="P13" i="1"/>
  <c r="N13" i="1"/>
  <c r="L13" i="1"/>
  <c r="G13" i="1"/>
  <c r="I13" i="1" s="1"/>
  <c r="K13" i="1" s="1"/>
  <c r="P12" i="1"/>
  <c r="N12" i="1"/>
  <c r="L12" i="1"/>
  <c r="G12" i="1"/>
  <c r="I12" i="1" s="1"/>
  <c r="K12" i="1" s="1"/>
  <c r="P11" i="1"/>
  <c r="N11" i="1"/>
  <c r="L11" i="1"/>
  <c r="G11" i="1"/>
  <c r="I11" i="1" s="1"/>
  <c r="K11" i="1" s="1"/>
  <c r="P10" i="1"/>
  <c r="N10" i="1"/>
  <c r="L10" i="1"/>
  <c r="G10" i="1"/>
  <c r="I10" i="1" s="1"/>
  <c r="K10" i="1" s="1"/>
  <c r="D12" i="2" l="1"/>
  <c r="M15" i="1"/>
  <c r="D13" i="3" s="1"/>
  <c r="Q15" i="1"/>
  <c r="P13" i="3" s="1"/>
  <c r="O15" i="1"/>
  <c r="J13" i="3" s="1"/>
  <c r="Q11" i="1"/>
  <c r="P9" i="3" s="1"/>
  <c r="D8" i="2"/>
  <c r="O11" i="1"/>
  <c r="J9" i="3" s="1"/>
  <c r="M11" i="1"/>
  <c r="D9" i="3" s="1"/>
  <c r="D19" i="2"/>
  <c r="O21" i="1"/>
  <c r="J21" i="3" s="1"/>
  <c r="M21" i="1"/>
  <c r="D21" i="3" s="1"/>
  <c r="D9" i="2"/>
  <c r="Q12" i="1"/>
  <c r="P10" i="3" s="1"/>
  <c r="O12" i="1"/>
  <c r="J10" i="3" s="1"/>
  <c r="M12" i="1"/>
  <c r="D10" i="3" s="1"/>
  <c r="Q14" i="1"/>
  <c r="P12" i="3" s="1"/>
  <c r="O14" i="1"/>
  <c r="J12" i="3" s="1"/>
  <c r="M14" i="1"/>
  <c r="D12" i="3" s="1"/>
  <c r="D11" i="2"/>
  <c r="Q27" i="1"/>
  <c r="P29" i="3" s="1"/>
  <c r="M27" i="1"/>
  <c r="D29" i="3" s="1"/>
  <c r="O27" i="1"/>
  <c r="J29" i="3" s="1"/>
  <c r="D26" i="2"/>
  <c r="D28" i="2"/>
  <c r="Q29" i="1"/>
  <c r="P31" i="3" s="1"/>
  <c r="O29" i="1"/>
  <c r="J31" i="3" s="1"/>
  <c r="M29" i="1"/>
  <c r="D31" i="3" s="1"/>
  <c r="D18" i="2"/>
  <c r="Q20" i="1"/>
  <c r="P20" i="3" s="1"/>
  <c r="O20" i="1"/>
  <c r="J20" i="3" s="1"/>
  <c r="M20" i="1"/>
  <c r="D20" i="3" s="1"/>
  <c r="O22" i="1"/>
  <c r="J22" i="3" s="1"/>
  <c r="M22" i="1"/>
  <c r="D22" i="3" s="1"/>
  <c r="Q22" i="1"/>
  <c r="P22" i="3" s="1"/>
  <c r="D20" i="2"/>
  <c r="H25" i="2"/>
  <c r="F25" i="2"/>
  <c r="E25" i="2"/>
  <c r="I25" i="2"/>
  <c r="G25" i="2"/>
  <c r="Q21" i="1"/>
  <c r="P21" i="3" s="1"/>
  <c r="F7" i="2"/>
  <c r="G7" i="2"/>
  <c r="I7" i="2"/>
  <c r="H7" i="2"/>
  <c r="E7" i="2"/>
  <c r="Q28" i="1"/>
  <c r="P30" i="3" s="1"/>
  <c r="D27" i="2"/>
  <c r="O28" i="1"/>
  <c r="J30" i="3" s="1"/>
  <c r="M28" i="1"/>
  <c r="D30" i="3" s="1"/>
  <c r="M26" i="1"/>
  <c r="D28" i="3" s="1"/>
  <c r="Q19" i="1"/>
  <c r="P19" i="3" s="1"/>
  <c r="O19" i="1"/>
  <c r="J19" i="3" s="1"/>
  <c r="M19" i="1"/>
  <c r="D19" i="3" s="1"/>
  <c r="O26" i="1"/>
  <c r="J28" i="3" s="1"/>
  <c r="Q26" i="1"/>
  <c r="P28" i="3" s="1"/>
  <c r="Q13" i="1"/>
  <c r="P11" i="3" s="1"/>
  <c r="M13" i="1"/>
  <c r="D11" i="3" s="1"/>
  <c r="O13" i="1"/>
  <c r="J11" i="3" s="1"/>
  <c r="D10" i="2"/>
  <c r="Q10" i="1"/>
  <c r="P8" i="3" s="1"/>
  <c r="O10" i="1"/>
  <c r="J8" i="3" s="1"/>
  <c r="M10" i="1"/>
  <c r="D8" i="3" s="1"/>
  <c r="D17" i="2"/>
  <c r="S28" i="3" l="1"/>
  <c r="R28" i="3"/>
  <c r="Q28" i="3"/>
  <c r="U28" i="3"/>
  <c r="T28" i="3"/>
  <c r="G18" i="2"/>
  <c r="F18" i="2"/>
  <c r="E18" i="2"/>
  <c r="I18" i="2"/>
  <c r="H18" i="2"/>
  <c r="G19" i="3"/>
  <c r="F19" i="3"/>
  <c r="E19" i="3"/>
  <c r="H19" i="3"/>
  <c r="I19" i="3"/>
  <c r="M19" i="3"/>
  <c r="N19" i="3"/>
  <c r="O19" i="3"/>
  <c r="L19" i="3"/>
  <c r="K19" i="3"/>
  <c r="H28" i="3"/>
  <c r="I28" i="3"/>
  <c r="G28" i="3"/>
  <c r="F28" i="3"/>
  <c r="E28" i="3"/>
  <c r="I30" i="3"/>
  <c r="F30" i="3"/>
  <c r="H30" i="3"/>
  <c r="G30" i="3"/>
  <c r="E30" i="3"/>
  <c r="K30" i="3"/>
  <c r="N30" i="3"/>
  <c r="O30" i="3"/>
  <c r="M30" i="3"/>
  <c r="L30" i="3"/>
  <c r="U30" i="3"/>
  <c r="S30" i="3"/>
  <c r="R30" i="3"/>
  <c r="Q30" i="3"/>
  <c r="T30" i="3"/>
  <c r="I10" i="3"/>
  <c r="H10" i="3"/>
  <c r="G10" i="3"/>
  <c r="F10" i="3"/>
  <c r="E10" i="3"/>
  <c r="R10" i="3"/>
  <c r="Q10" i="3"/>
  <c r="T10" i="3"/>
  <c r="S10" i="3"/>
  <c r="U10" i="3"/>
  <c r="F19" i="2"/>
  <c r="E19" i="2"/>
  <c r="I19" i="2"/>
  <c r="G19" i="2"/>
  <c r="H19" i="2"/>
  <c r="F8" i="3"/>
  <c r="E8" i="3"/>
  <c r="I8" i="3"/>
  <c r="G8" i="3"/>
  <c r="H8" i="3"/>
  <c r="O9" i="3"/>
  <c r="K9" i="3"/>
  <c r="N9" i="3"/>
  <c r="M9" i="3"/>
  <c r="L9" i="3"/>
  <c r="U9" i="3"/>
  <c r="T9" i="3"/>
  <c r="S9" i="3"/>
  <c r="R9" i="3"/>
  <c r="Q9" i="3"/>
  <c r="N28" i="3"/>
  <c r="L28" i="3"/>
  <c r="O28" i="3"/>
  <c r="M28" i="3"/>
  <c r="K28" i="3"/>
  <c r="O31" i="3"/>
  <c r="N31" i="3"/>
  <c r="K31" i="3"/>
  <c r="M31" i="3"/>
  <c r="L31" i="3"/>
  <c r="U31" i="3"/>
  <c r="T31" i="3"/>
  <c r="S31" i="3"/>
  <c r="R31" i="3"/>
  <c r="Q31" i="3"/>
  <c r="I26" i="2"/>
  <c r="H26" i="2"/>
  <c r="G26" i="2"/>
  <c r="F26" i="2"/>
  <c r="E26" i="2"/>
  <c r="G29" i="3"/>
  <c r="H29" i="3"/>
  <c r="I29" i="3"/>
  <c r="F29" i="3"/>
  <c r="E29" i="3"/>
  <c r="I27" i="2"/>
  <c r="H27" i="2"/>
  <c r="E27" i="2"/>
  <c r="G27" i="2"/>
  <c r="F27" i="2"/>
  <c r="I12" i="3"/>
  <c r="H12" i="3"/>
  <c r="E12" i="3"/>
  <c r="G12" i="3"/>
  <c r="F12" i="3"/>
  <c r="U12" i="3"/>
  <c r="S12" i="3"/>
  <c r="Q12" i="3"/>
  <c r="T12" i="3"/>
  <c r="R12" i="3"/>
  <c r="U21" i="3"/>
  <c r="S21" i="3"/>
  <c r="T21" i="3"/>
  <c r="R21" i="3"/>
  <c r="Q21" i="3"/>
  <c r="F21" i="3"/>
  <c r="E21" i="3"/>
  <c r="I21" i="3"/>
  <c r="G21" i="3"/>
  <c r="H21" i="3"/>
  <c r="I20" i="2"/>
  <c r="H20" i="2"/>
  <c r="F20" i="2"/>
  <c r="E20" i="2"/>
  <c r="G20" i="2"/>
  <c r="R22" i="3"/>
  <c r="U22" i="3"/>
  <c r="T22" i="3"/>
  <c r="S22" i="3"/>
  <c r="Q22" i="3"/>
  <c r="U8" i="3"/>
  <c r="T8" i="3"/>
  <c r="S8" i="3"/>
  <c r="R8" i="3"/>
  <c r="Q8" i="3"/>
  <c r="O13" i="3"/>
  <c r="L13" i="3"/>
  <c r="N13" i="3"/>
  <c r="M13" i="3"/>
  <c r="K13" i="3"/>
  <c r="E13" i="3"/>
  <c r="H13" i="3"/>
  <c r="I13" i="3"/>
  <c r="G13" i="3"/>
  <c r="F13" i="3"/>
  <c r="H31" i="3"/>
  <c r="E31" i="3"/>
  <c r="I31" i="3"/>
  <c r="G31" i="3"/>
  <c r="F31" i="3"/>
  <c r="U19" i="3"/>
  <c r="R19" i="3"/>
  <c r="T19" i="3"/>
  <c r="S19" i="3"/>
  <c r="Q19" i="3"/>
  <c r="H28" i="2"/>
  <c r="F28" i="2"/>
  <c r="E28" i="2"/>
  <c r="I28" i="2"/>
  <c r="G28" i="2"/>
  <c r="M29" i="3"/>
  <c r="K29" i="3"/>
  <c r="N29" i="3"/>
  <c r="L29" i="3"/>
  <c r="O29" i="3"/>
  <c r="U29" i="3"/>
  <c r="T29" i="3"/>
  <c r="S29" i="3"/>
  <c r="R29" i="3"/>
  <c r="Q29" i="3"/>
  <c r="F11" i="2"/>
  <c r="I11" i="2"/>
  <c r="H11" i="2"/>
  <c r="E11" i="2"/>
  <c r="G11" i="2"/>
  <c r="L12" i="3"/>
  <c r="O12" i="3"/>
  <c r="N12" i="3"/>
  <c r="M12" i="3"/>
  <c r="K12" i="3"/>
  <c r="O10" i="3"/>
  <c r="N10" i="3"/>
  <c r="M10" i="3"/>
  <c r="L10" i="3"/>
  <c r="K10" i="3"/>
  <c r="G9" i="2"/>
  <c r="I9" i="2"/>
  <c r="H9" i="2"/>
  <c r="F9" i="2"/>
  <c r="E9" i="2"/>
  <c r="N21" i="3"/>
  <c r="L21" i="3"/>
  <c r="O21" i="3"/>
  <c r="M21" i="3"/>
  <c r="K21" i="3"/>
  <c r="H17" i="2"/>
  <c r="I17" i="2"/>
  <c r="G17" i="2"/>
  <c r="F17" i="2"/>
  <c r="E17" i="2"/>
  <c r="H9" i="3"/>
  <c r="G9" i="3"/>
  <c r="F9" i="3"/>
  <c r="E9" i="3"/>
  <c r="I9" i="3"/>
  <c r="M8" i="3"/>
  <c r="K8" i="3"/>
  <c r="O8" i="3"/>
  <c r="N8" i="3"/>
  <c r="L8" i="3"/>
  <c r="E8" i="2"/>
  <c r="I8" i="2"/>
  <c r="H8" i="2"/>
  <c r="F8" i="2"/>
  <c r="G8" i="2"/>
  <c r="I22" i="3"/>
  <c r="H22" i="3"/>
  <c r="G22" i="3"/>
  <c r="F22" i="3"/>
  <c r="E22" i="3"/>
  <c r="H10" i="2"/>
  <c r="G10" i="2"/>
  <c r="F10" i="2"/>
  <c r="E10" i="2"/>
  <c r="I10" i="2"/>
  <c r="O22" i="3"/>
  <c r="L22" i="3"/>
  <c r="K22" i="3"/>
  <c r="N22" i="3"/>
  <c r="M22" i="3"/>
  <c r="N11" i="3"/>
  <c r="M11" i="3"/>
  <c r="K11" i="3"/>
  <c r="O11" i="3"/>
  <c r="L11" i="3"/>
  <c r="G20" i="3"/>
  <c r="I20" i="3"/>
  <c r="H20" i="3"/>
  <c r="F20" i="3"/>
  <c r="E20" i="3"/>
  <c r="H11" i="3"/>
  <c r="I11" i="3"/>
  <c r="G11" i="3"/>
  <c r="F11" i="3"/>
  <c r="E11" i="3"/>
  <c r="O20" i="3"/>
  <c r="L20" i="3"/>
  <c r="K20" i="3"/>
  <c r="N20" i="3"/>
  <c r="M20" i="3"/>
  <c r="U11" i="3"/>
  <c r="R11" i="3"/>
  <c r="T11" i="3"/>
  <c r="S11" i="3"/>
  <c r="Q11" i="3"/>
  <c r="Q20" i="3"/>
  <c r="T20" i="3"/>
  <c r="S20" i="3"/>
  <c r="R20" i="3"/>
  <c r="U20" i="3"/>
  <c r="H12" i="2"/>
  <c r="I12" i="2"/>
  <c r="G12" i="2"/>
  <c r="F12" i="2"/>
  <c r="E12" i="2"/>
</calcChain>
</file>

<file path=xl/sharedStrings.xml><?xml version="1.0" encoding="utf-8"?>
<sst xmlns="http://schemas.openxmlformats.org/spreadsheetml/2006/main" count="429" uniqueCount="107">
  <si>
    <t>UANG KULIAH PROGRAM SARJANA ANGKATAN 2025</t>
  </si>
  <si>
    <t>TAHUN AKADEMIK 2025/2026</t>
  </si>
  <si>
    <t>Semester Ganjil (dibayarkan pada awal tahun akademik 2025/2026)</t>
  </si>
  <si>
    <t>Biaya Jalur USM</t>
  </si>
  <si>
    <t>Biaya Jalur PMDK</t>
  </si>
  <si>
    <t>No.</t>
  </si>
  <si>
    <t>Program Studi</t>
  </si>
  <si>
    <t>Uang Kuliah Tetap (UKT)</t>
  </si>
  <si>
    <t>Uang Kuliah Variabel (UKV)</t>
  </si>
  <si>
    <t>Uang Prakt./Studio</t>
  </si>
  <si>
    <t>Jumlah Uang Kuliah</t>
  </si>
  <si>
    <t>DPP Wajib *)</t>
  </si>
  <si>
    <t>Total Biaya **)</t>
  </si>
  <si>
    <t>Periode 1 ***)               (Potongan 100% UKT)</t>
  </si>
  <si>
    <t>Periode 2 ****)          (Potongan 50% UKT)</t>
  </si>
  <si>
    <t>Periode 3 *****)          (Potongan 25% UKT)</t>
  </si>
  <si>
    <t>Akreditasi</t>
  </si>
  <si>
    <t>jumlah sks</t>
  </si>
  <si>
    <t>biaya/sks</t>
  </si>
  <si>
    <t>total</t>
  </si>
  <si>
    <t>Potongan</t>
  </si>
  <si>
    <t>TOTAL BIAYA</t>
  </si>
  <si>
    <t>Teknik Elektro</t>
  </si>
  <si>
    <t>B</t>
  </si>
  <si>
    <t>Teknik Mesin</t>
  </si>
  <si>
    <t>A</t>
  </si>
  <si>
    <t>Teknik Industri</t>
  </si>
  <si>
    <t>Teknik Kimia</t>
  </si>
  <si>
    <t>Informatika</t>
  </si>
  <si>
    <t>Sistem Informasi</t>
  </si>
  <si>
    <t>Teknik Sipil</t>
  </si>
  <si>
    <t>Unggul</t>
  </si>
  <si>
    <t>Teknik Geodesi</t>
  </si>
  <si>
    <t>Perencanaan Wilayah &amp; Kota</t>
  </si>
  <si>
    <t>Teknik Lingkungan</t>
  </si>
  <si>
    <t>Desain Interior</t>
  </si>
  <si>
    <t>Desain Produk</t>
  </si>
  <si>
    <t>Desain Komunikasi Visual</t>
  </si>
  <si>
    <t>Arsitektur</t>
  </si>
  <si>
    <t>*)</t>
  </si>
  <si>
    <t>DPP (Dana Pengembangan Pendidikan Wajib) adalah dana pengembangan yang wajib dibayar diawal tahun ajaran</t>
  </si>
  <si>
    <t>**)</t>
  </si>
  <si>
    <t>Total biaya belum termasuk Dana Pengembangan Pendidikan Sukarela yang besarnya mulai dari Rp 0,- atau  kelipatan Rp 500.000,-</t>
  </si>
  <si>
    <t>***)</t>
  </si>
  <si>
    <t xml:space="preserve">Periode 1 adalah bagi pendaftar jalur PMDK periode 1 (21 Oktober  -  25 Des 2024) </t>
  </si>
  <si>
    <t>****)</t>
  </si>
  <si>
    <t>Periode 2 adalah bagi pendaftar jalur PMDK periode 2  (1 Januari - 14 Mar 2025)</t>
  </si>
  <si>
    <t>*****)</t>
  </si>
  <si>
    <t>Periode 3 adalah bagi pendaftar jalur PMDK periode 3  (20 Maret - 25 April 2025)</t>
  </si>
  <si>
    <t>Biaya Jalur PMDK Potongan UKT hanya untuk semester Ganjil 2025/2026</t>
  </si>
  <si>
    <t>Catatan :</t>
  </si>
  <si>
    <t>Pembayaran uang kuliah dapat dilakukan secara cara online pada jadwal yang telah ditentukan</t>
  </si>
  <si>
    <t>Semester Genap (dibayarkan pada awal semester 2)</t>
  </si>
  <si>
    <t>PEMBAYARAN UANG KULIAH PROGRAM SARJANA JALUR USM SKEMA BERTAHAP</t>
  </si>
  <si>
    <t>FAKULTAS TEKNOLOGI INDUSTRI (FTI)</t>
  </si>
  <si>
    <t>TOTAL Biaya USM (belum termasuk sumbangan                DPP sukarela)</t>
  </si>
  <si>
    <t>Pembayaran dengan  2 Tahap</t>
  </si>
  <si>
    <t>Pembayaran dengan 3 Tahap</t>
  </si>
  <si>
    <t>Tahap ke-1 (50%)</t>
  </si>
  <si>
    <t>Tahap ke-2 (50%)</t>
  </si>
  <si>
    <t>Tahap ke-2 (30%)</t>
  </si>
  <si>
    <t>Tahap ke-3 (20%)</t>
  </si>
  <si>
    <t>FAKULTAS TEKNIK SIPIL DAN PERENCANAAN (FTSP)</t>
  </si>
  <si>
    <t>FAKULTAS ARSITEKTUR DAN DESAIN (FAD)</t>
  </si>
  <si>
    <t>PEMBAYARAN UANG KULIAH ROGRAM SARJANA JALUR PMDK SKEMA BERTAHAP</t>
  </si>
  <si>
    <t>Biaya Jalur PMDK Periode 1 (Potongan 100% UKT)</t>
  </si>
  <si>
    <t>Biaya Jalur PMDK Periode 2 (Potongan 50% UKT)</t>
  </si>
  <si>
    <t>Biaya Jalur PMDK Periode 3 (Potongan 25% UKT)</t>
  </si>
  <si>
    <t>TOTAL Biaya PMDK (sudah termasuk Potongan              Rp. 2.500,000)</t>
  </si>
  <si>
    <t>TOTAL Biaya PMDK (sudah termasuk Potongan              Rp. 1.250,000)</t>
  </si>
  <si>
    <t>TOTAL Biaya PMDK (sudah termasuk Potongan              Rp. 625,000)</t>
  </si>
  <si>
    <t>Tuition Free For Foreign Student 2025</t>
  </si>
  <si>
    <t>Academic Year 2025/2026</t>
  </si>
  <si>
    <t>(Due at The Beginning of Study Year)</t>
  </si>
  <si>
    <t>Odd Semester</t>
  </si>
  <si>
    <t>Study Program</t>
  </si>
  <si>
    <t>Fixed Course Fee (Rp)</t>
  </si>
  <si>
    <t xml:space="preserve">Variable Course Fee </t>
  </si>
  <si>
    <t>Practical Work/Studio Fee (Rp)</t>
  </si>
  <si>
    <t>Tuition Fee (Rp)</t>
  </si>
  <si>
    <t>Educational Development Fee (Rp)</t>
  </si>
  <si>
    <t>Total Fee (Rp)</t>
  </si>
  <si>
    <t>Rp 400.000,-/credit points</t>
  </si>
  <si>
    <t>Electrical Engineering</t>
  </si>
  <si>
    <t>20 credit points</t>
  </si>
  <si>
    <t>Chemical Engineering</t>
  </si>
  <si>
    <t>Information Systems</t>
  </si>
  <si>
    <t>Urban and Regional Planning</t>
  </si>
  <si>
    <t>Architecture</t>
  </si>
  <si>
    <t>21 credit points</t>
  </si>
  <si>
    <t>Variable Course Fee</t>
  </si>
  <si>
    <t>Rp 500.000,-/credit points</t>
  </si>
  <si>
    <t>Mechanical Engineering</t>
  </si>
  <si>
    <t>22 credit points</t>
  </si>
  <si>
    <t>Industrial Engineering</t>
  </si>
  <si>
    <t>Informatics</t>
  </si>
  <si>
    <t>Civil Engineering</t>
  </si>
  <si>
    <t>Geodetic Engineering</t>
  </si>
  <si>
    <t>Environmental Engineering</t>
  </si>
  <si>
    <t>Interior Design</t>
  </si>
  <si>
    <t>Product Design</t>
  </si>
  <si>
    <t>Visual Communication Design</t>
  </si>
  <si>
    <t>Educational Development Fee, paid once when applying as a student</t>
  </si>
  <si>
    <t>Even Semester</t>
  </si>
  <si>
    <t>18 credit points</t>
  </si>
  <si>
    <t>19 credit points</t>
  </si>
  <si>
    <t>16 credit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</si>
</sst>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2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u/>
      <sz val="14"/>
      <color theme="1"/>
      <name val="Calibri"/>
      <family val="2"/>
    </font>
    <font>
      <sz val="11"/>
      <color theme="1"/>
      <name val="Corsiva"/>
    </font>
    <font>
      <b/>
      <i/>
      <sz val="14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b/>
      <i/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"/>
      <name val="Calibri"/>
      <family val="2"/>
    </font>
    <font>
      <sz val="18"/>
      <color theme="1"/>
      <name val="Calibri"/>
      <family val="2"/>
    </font>
    <font>
      <u/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Monotype Corsiva"/>
      <family val="4"/>
    </font>
    <font>
      <b/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/>
        <bgColor theme="9"/>
      </patternFill>
    </fill>
    <fill>
      <patternFill patternType="solid">
        <fgColor rgb="FF92CDDC"/>
        <bgColor rgb="FF92CDDC"/>
      </patternFill>
    </fill>
    <fill>
      <patternFill patternType="solid">
        <fgColor rgb="FFE5DFEC"/>
        <bgColor rgb="FFE5DFEC"/>
      </patternFill>
    </fill>
    <fill>
      <patternFill patternType="solid">
        <fgColor rgb="FFFDE9D9"/>
        <bgColor rgb="FFFDE9D9"/>
      </patternFill>
    </fill>
    <fill>
      <patternFill patternType="solid">
        <fgColor rgb="FFC2D69B"/>
        <bgColor rgb="FFC2D69B"/>
      </patternFill>
    </fill>
  </fills>
  <borders count="86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6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3" fontId="2" fillId="0" borderId="18" xfId="0" applyNumberFormat="1" applyFont="1" applyBorder="1" applyAlignment="1">
      <alignment vertical="center"/>
    </xf>
    <xf numFmtId="3" fontId="2" fillId="0" borderId="18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/>
    <xf numFmtId="164" fontId="2" fillId="0" borderId="20" xfId="0" applyNumberFormat="1" applyFont="1" applyBorder="1" applyAlignment="1"/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3" fontId="2" fillId="0" borderId="22" xfId="0" applyNumberFormat="1" applyFont="1" applyBorder="1" applyAlignment="1">
      <alignment vertical="center"/>
    </xf>
    <xf numFmtId="3" fontId="2" fillId="0" borderId="22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/>
    <xf numFmtId="164" fontId="2" fillId="0" borderId="23" xfId="0" applyNumberFormat="1" applyFont="1" applyBorder="1" applyAlignment="1"/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/>
    <xf numFmtId="164" fontId="2" fillId="0" borderId="16" xfId="0" applyNumberFormat="1" applyFont="1" applyBorder="1" applyAlignment="1"/>
    <xf numFmtId="0" fontId="2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/>
    <xf numFmtId="0" fontId="2" fillId="0" borderId="0" xfId="0" applyFont="1" applyAlignment="1">
      <alignment wrapText="1"/>
    </xf>
    <xf numFmtId="0" fontId="2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36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164" fontId="2" fillId="0" borderId="0" xfId="0" applyNumberFormat="1" applyFont="1"/>
    <xf numFmtId="164" fontId="2" fillId="0" borderId="1" xfId="0" applyNumberFormat="1" applyFont="1" applyBorder="1" applyAlignment="1"/>
    <xf numFmtId="3" fontId="2" fillId="0" borderId="14" xfId="0" applyNumberFormat="1" applyFont="1" applyBorder="1" applyAlignment="1">
      <alignment vertical="center"/>
    </xf>
    <xf numFmtId="3" fontId="2" fillId="0" borderId="35" xfId="0" applyNumberFormat="1" applyFont="1" applyBorder="1" applyAlignment="1">
      <alignment vertical="center"/>
    </xf>
    <xf numFmtId="0" fontId="2" fillId="0" borderId="37" xfId="0" applyFont="1" applyBorder="1"/>
    <xf numFmtId="0" fontId="2" fillId="0" borderId="37" xfId="0" applyFont="1" applyBorder="1" applyAlignment="1">
      <alignment horizontal="center"/>
    </xf>
    <xf numFmtId="3" fontId="2" fillId="0" borderId="38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3" fontId="2" fillId="0" borderId="14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3" fontId="2" fillId="0" borderId="25" xfId="0" applyNumberFormat="1" applyFont="1" applyBorder="1" applyAlignment="1">
      <alignment vertical="center"/>
    </xf>
    <xf numFmtId="3" fontId="2" fillId="0" borderId="43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3" fontId="2" fillId="0" borderId="19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2" fillId="0" borderId="45" xfId="0" applyFont="1" applyBorder="1" applyAlignment="1">
      <alignment vertical="center"/>
    </xf>
    <xf numFmtId="3" fontId="2" fillId="0" borderId="45" xfId="0" applyNumberFormat="1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4" fillId="0" borderId="46" xfId="0" applyFont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164" fontId="2" fillId="0" borderId="56" xfId="0" applyNumberFormat="1" applyFont="1" applyBorder="1" applyAlignment="1"/>
    <xf numFmtId="164" fontId="2" fillId="0" borderId="21" xfId="0" applyNumberFormat="1" applyFont="1" applyBorder="1" applyAlignment="1"/>
    <xf numFmtId="164" fontId="2" fillId="0" borderId="57" xfId="0" applyNumberFormat="1" applyFont="1" applyBorder="1" applyAlignment="1"/>
    <xf numFmtId="164" fontId="2" fillId="0" borderId="55" xfId="0" applyNumberFormat="1" applyFont="1" applyBorder="1" applyAlignment="1"/>
    <xf numFmtId="164" fontId="2" fillId="0" borderId="24" xfId="0" applyNumberFormat="1" applyFont="1" applyBorder="1" applyAlignment="1"/>
    <xf numFmtId="164" fontId="2" fillId="0" borderId="58" xfId="0" applyNumberFormat="1" applyFont="1" applyBorder="1" applyAlignment="1"/>
    <xf numFmtId="164" fontId="2" fillId="0" borderId="45" xfId="0" applyNumberFormat="1" applyFont="1" applyBorder="1"/>
    <xf numFmtId="0" fontId="14" fillId="0" borderId="0" xfId="0" applyFont="1" applyAlignment="1">
      <alignment vertical="center"/>
    </xf>
    <xf numFmtId="164" fontId="2" fillId="0" borderId="59" xfId="0" applyNumberFormat="1" applyFont="1" applyBorder="1" applyAlignment="1"/>
    <xf numFmtId="164" fontId="2" fillId="0" borderId="60" xfId="0" applyNumberFormat="1" applyFont="1" applyBorder="1" applyAlignment="1"/>
    <xf numFmtId="0" fontId="2" fillId="0" borderId="46" xfId="0" applyFont="1" applyBorder="1"/>
    <xf numFmtId="0" fontId="14" fillId="0" borderId="26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164" fontId="2" fillId="0" borderId="61" xfId="0" applyNumberFormat="1" applyFont="1" applyBorder="1" applyAlignment="1"/>
    <xf numFmtId="164" fontId="2" fillId="0" borderId="62" xfId="0" applyNumberFormat="1" applyFont="1" applyBorder="1" applyAlignment="1"/>
    <xf numFmtId="0" fontId="2" fillId="0" borderId="8" xfId="0" applyFont="1" applyBorder="1" applyAlignment="1">
      <alignment horizontal="center" vertical="center" wrapText="1"/>
    </xf>
    <xf numFmtId="0" fontId="7" fillId="0" borderId="18" xfId="0" applyFont="1" applyBorder="1"/>
    <xf numFmtId="0" fontId="8" fillId="0" borderId="8" xfId="0" applyFont="1" applyBorder="1" applyAlignment="1">
      <alignment horizontal="center" vertical="center" wrapText="1"/>
    </xf>
    <xf numFmtId="0" fontId="7" fillId="0" borderId="14" xfId="0" applyFont="1" applyBorder="1"/>
    <xf numFmtId="0" fontId="2" fillId="0" borderId="9" xfId="0" applyFont="1" applyBorder="1" applyAlignment="1">
      <alignment horizontal="center" vertical="center" wrapText="1"/>
    </xf>
    <xf numFmtId="0" fontId="7" fillId="0" borderId="10" xfId="0" applyFont="1" applyBorder="1"/>
    <xf numFmtId="0" fontId="7" fillId="0" borderId="11" xfId="0" applyFont="1" applyBorder="1"/>
    <xf numFmtId="0" fontId="2" fillId="0" borderId="25" xfId="0" applyFont="1" applyBorder="1" applyAlignment="1">
      <alignment horizontal="center" vertical="center"/>
    </xf>
    <xf numFmtId="0" fontId="7" fillId="0" borderId="26" xfId="0" applyFont="1" applyBorder="1"/>
    <xf numFmtId="0" fontId="7" fillId="0" borderId="27" xfId="0" applyFont="1" applyBorder="1"/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7" fillId="0" borderId="35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7" fillId="0" borderId="34" xfId="0" applyFont="1" applyBorder="1"/>
    <xf numFmtId="0" fontId="2" fillId="0" borderId="30" xfId="0" applyFont="1" applyBorder="1" applyAlignment="1">
      <alignment horizontal="center" vertical="center"/>
    </xf>
    <xf numFmtId="0" fontId="7" fillId="0" borderId="13" xfId="0" applyFont="1" applyBorder="1"/>
    <xf numFmtId="0" fontId="2" fillId="0" borderId="3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17" xfId="0" applyFont="1" applyBorder="1"/>
    <xf numFmtId="0" fontId="2" fillId="0" borderId="28" xfId="0" applyFont="1" applyBorder="1" applyAlignment="1">
      <alignment horizontal="center" vertical="center"/>
    </xf>
    <xf numFmtId="0" fontId="7" fillId="0" borderId="29" xfId="0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6" xfId="0" applyFont="1" applyBorder="1"/>
    <xf numFmtId="0" fontId="7" fillId="0" borderId="12" xfId="0" applyFont="1" applyBorder="1"/>
    <xf numFmtId="0" fontId="2" fillId="0" borderId="39" xfId="0" applyFont="1" applyBorder="1" applyAlignment="1">
      <alignment horizontal="center" vertical="center"/>
    </xf>
    <xf numFmtId="0" fontId="7" fillId="0" borderId="41" xfId="0" applyFont="1" applyBorder="1"/>
    <xf numFmtId="0" fontId="2" fillId="0" borderId="40" xfId="0" applyFont="1" applyBorder="1" applyAlignment="1">
      <alignment horizontal="center" vertical="center" wrapText="1"/>
    </xf>
    <xf numFmtId="0" fontId="7" fillId="0" borderId="42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2" fillId="0" borderId="50" xfId="0" applyFont="1" applyBorder="1" applyAlignment="1">
      <alignment horizontal="center" vertical="center" wrapText="1"/>
    </xf>
    <xf numFmtId="0" fontId="2" fillId="7" borderId="49" xfId="0" applyFont="1" applyFill="1" applyBorder="1" applyAlignment="1">
      <alignment horizontal="center" vertical="center" wrapText="1"/>
    </xf>
    <xf numFmtId="0" fontId="7" fillId="0" borderId="53" xfId="0" applyFont="1" applyBorder="1"/>
    <xf numFmtId="0" fontId="2" fillId="0" borderId="5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7" fillId="0" borderId="28" xfId="0" applyFont="1" applyBorder="1"/>
    <xf numFmtId="0" fontId="2" fillId="5" borderId="49" xfId="0" applyFont="1" applyFill="1" applyBorder="1" applyAlignment="1">
      <alignment horizontal="center" vertical="center" wrapText="1"/>
    </xf>
    <xf numFmtId="0" fontId="2" fillId="6" borderId="51" xfId="0" applyFont="1" applyFill="1" applyBorder="1" applyAlignment="1">
      <alignment horizontal="center" vertical="center" wrapText="1"/>
    </xf>
    <xf numFmtId="0" fontId="7" fillId="0" borderId="54" xfId="0" applyFont="1" applyBorder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9" xfId="0" applyBorder="1" applyAlignment="1">
      <alignment horizontal="center" vertical="center" wrapText="1"/>
    </xf>
    <xf numFmtId="0" fontId="21" fillId="0" borderId="70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vertical="center"/>
    </xf>
    <xf numFmtId="3" fontId="0" fillId="0" borderId="74" xfId="0" applyNumberFormat="1" applyBorder="1" applyAlignment="1">
      <alignment vertical="center"/>
    </xf>
    <xf numFmtId="3" fontId="0" fillId="0" borderId="75" xfId="0" applyNumberFormat="1" applyBorder="1" applyAlignment="1">
      <alignment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vertical="center"/>
    </xf>
    <xf numFmtId="3" fontId="0" fillId="0" borderId="77" xfId="0" applyNumberFormat="1" applyBorder="1" applyAlignment="1">
      <alignment vertical="center"/>
    </xf>
    <xf numFmtId="3" fontId="0" fillId="0" borderId="78" xfId="0" applyNumberFormat="1" applyBorder="1" applyAlignment="1">
      <alignment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vertical="center"/>
    </xf>
    <xf numFmtId="3" fontId="0" fillId="0" borderId="80" xfId="0" applyNumberFormat="1" applyBorder="1" applyAlignment="1">
      <alignment vertical="center"/>
    </xf>
    <xf numFmtId="3" fontId="0" fillId="0" borderId="81" xfId="0" applyNumberFormat="1" applyBorder="1" applyAlignment="1">
      <alignment vertical="center"/>
    </xf>
    <xf numFmtId="0" fontId="0" fillId="0" borderId="82" xfId="0" applyBorder="1"/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4" xfId="0" applyBorder="1" applyAlignment="1">
      <alignment horizontal="center" vertical="center" wrapText="1"/>
    </xf>
    <xf numFmtId="0" fontId="20" fillId="0" borderId="84" xfId="0" applyFont="1" applyBorder="1" applyAlignment="1">
      <alignment horizontal="center" vertical="center" wrapText="1"/>
    </xf>
    <xf numFmtId="0" fontId="20" fillId="0" borderId="85" xfId="0" applyFont="1" applyBorder="1" applyAlignment="1">
      <alignment horizontal="center" vertical="center" wrapText="1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0" xfId="0" applyBorder="1" applyAlignment="1">
      <alignment horizontal="center" vertical="center" wrapText="1"/>
    </xf>
    <xf numFmtId="0" fontId="21" fillId="0" borderId="80" xfId="0" applyFont="1" applyBorder="1" applyAlignment="1">
      <alignment horizontal="center" vertical="center"/>
    </xf>
    <xf numFmtId="0" fontId="20" fillId="0" borderId="80" xfId="0" applyFont="1" applyBorder="1" applyAlignment="1">
      <alignment horizontal="center" vertical="center" wrapText="1"/>
    </xf>
    <xf numFmtId="0" fontId="20" fillId="0" borderId="81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3" fontId="0" fillId="0" borderId="34" xfId="0" applyNumberFormat="1" applyBorder="1" applyAlignment="1">
      <alignment vertical="center"/>
    </xf>
    <xf numFmtId="0" fontId="0" fillId="0" borderId="67" xfId="0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164" fontId="1" fillId="0" borderId="34" xfId="1" applyNumberFormat="1" applyFont="1" applyFill="1" applyBorder="1"/>
    <xf numFmtId="0" fontId="0" fillId="0" borderId="34" xfId="0" applyBorder="1"/>
    <xf numFmtId="0" fontId="0" fillId="0" borderId="85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workbookViewId="0"/>
  </sheetViews>
  <sheetFormatPr defaultColWidth="14.42578125" defaultRowHeight="15" customHeight="1"/>
  <cols>
    <col min="1" max="1" width="0.7109375" customWidth="1"/>
    <col min="2" max="2" width="4.140625" customWidth="1"/>
    <col min="3" max="3" width="27.140625" customWidth="1"/>
    <col min="4" max="4" width="11.7109375" customWidth="1"/>
    <col min="5" max="5" width="7.85546875" customWidth="1"/>
    <col min="6" max="6" width="10" customWidth="1"/>
    <col min="7" max="7" width="13.28515625" customWidth="1"/>
    <col min="8" max="8" width="13.140625" customWidth="1"/>
    <col min="9" max="9" width="11" customWidth="1"/>
    <col min="10" max="10" width="11.85546875" customWidth="1"/>
    <col min="11" max="11" width="14.7109375" customWidth="1"/>
    <col min="12" max="12" width="11.42578125" customWidth="1"/>
    <col min="13" max="13" width="12.42578125" customWidth="1"/>
    <col min="14" max="14" width="11.140625" customWidth="1"/>
    <col min="15" max="15" width="14.28515625" customWidth="1"/>
    <col min="16" max="16" width="10.42578125" customWidth="1"/>
    <col min="17" max="17" width="12.7109375" customWidth="1"/>
    <col min="18" max="18" width="1.85546875" hidden="1" customWidth="1"/>
    <col min="19" max="26" width="8" customWidth="1"/>
  </cols>
  <sheetData>
    <row r="1" spans="1:26" ht="4.5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3"/>
      <c r="N1" s="3"/>
      <c r="O1" s="3"/>
      <c r="P1" s="3"/>
      <c r="Q1" s="3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1"/>
      <c r="B2" s="120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>
      <c r="A3" s="1"/>
      <c r="B3" s="121" t="s">
        <v>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"/>
      <c r="S3" s="1"/>
      <c r="T3" s="1"/>
      <c r="U3" s="1"/>
      <c r="V3" s="1"/>
      <c r="W3" s="1"/>
      <c r="X3" s="1"/>
      <c r="Y3" s="1"/>
      <c r="Z3" s="1"/>
    </row>
    <row r="4" spans="1:26" ht="10.5" customHeight="1">
      <c r="A4" s="1"/>
      <c r="B4" s="122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"/>
      <c r="S4" s="1"/>
      <c r="T4" s="1"/>
      <c r="U4" s="1"/>
      <c r="V4" s="1"/>
      <c r="W4" s="1"/>
      <c r="X4" s="1"/>
      <c r="Y4" s="1"/>
      <c r="Z4" s="1"/>
    </row>
    <row r="5" spans="1:26" ht="1.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3"/>
      <c r="N5" s="3"/>
      <c r="O5" s="3"/>
      <c r="P5" s="3"/>
      <c r="Q5" s="3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4" t="s">
        <v>2</v>
      </c>
      <c r="C6" s="1"/>
      <c r="D6" s="1"/>
      <c r="E6" s="2"/>
      <c r="F6" s="1"/>
      <c r="G6" s="1"/>
      <c r="H6" s="1"/>
      <c r="I6" s="1"/>
      <c r="J6" s="1"/>
      <c r="K6" s="1"/>
      <c r="L6" s="1"/>
      <c r="M6" s="3"/>
      <c r="N6" s="3"/>
      <c r="O6" s="3"/>
      <c r="P6" s="3"/>
      <c r="Q6" s="3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>
      <c r="A7" s="1"/>
      <c r="B7" s="123" t="s">
        <v>3</v>
      </c>
      <c r="C7" s="103"/>
      <c r="D7" s="103"/>
      <c r="E7" s="103"/>
      <c r="F7" s="103"/>
      <c r="G7" s="103"/>
      <c r="H7" s="103"/>
      <c r="I7" s="103"/>
      <c r="J7" s="103"/>
      <c r="K7" s="104"/>
      <c r="L7" s="124" t="s">
        <v>4</v>
      </c>
      <c r="M7" s="103"/>
      <c r="N7" s="103"/>
      <c r="O7" s="103"/>
      <c r="P7" s="103"/>
      <c r="Q7" s="125"/>
      <c r="R7" s="1"/>
      <c r="S7" s="1"/>
      <c r="T7" s="1"/>
      <c r="U7" s="1"/>
      <c r="V7" s="1"/>
      <c r="W7" s="1"/>
      <c r="X7" s="1"/>
      <c r="Y7" s="1"/>
      <c r="Z7" s="1"/>
    </row>
    <row r="8" spans="1:26" ht="33" customHeight="1">
      <c r="A8" s="1"/>
      <c r="B8" s="116" t="s">
        <v>5</v>
      </c>
      <c r="C8" s="101" t="s">
        <v>6</v>
      </c>
      <c r="D8" s="91" t="s">
        <v>7</v>
      </c>
      <c r="E8" s="95" t="s">
        <v>8</v>
      </c>
      <c r="F8" s="96"/>
      <c r="G8" s="97"/>
      <c r="H8" s="91" t="s">
        <v>9</v>
      </c>
      <c r="I8" s="91" t="s">
        <v>10</v>
      </c>
      <c r="J8" s="93" t="s">
        <v>11</v>
      </c>
      <c r="K8" s="93" t="s">
        <v>12</v>
      </c>
      <c r="L8" s="95" t="s">
        <v>13</v>
      </c>
      <c r="M8" s="97"/>
      <c r="N8" s="95" t="s">
        <v>14</v>
      </c>
      <c r="O8" s="97"/>
      <c r="P8" s="95" t="s">
        <v>15</v>
      </c>
      <c r="Q8" s="126"/>
      <c r="R8" s="1" t="s">
        <v>16</v>
      </c>
      <c r="S8" s="1"/>
      <c r="T8" s="1"/>
      <c r="U8" s="1"/>
      <c r="V8" s="1"/>
      <c r="W8" s="1"/>
      <c r="X8" s="1"/>
      <c r="Y8" s="1"/>
      <c r="Z8" s="1"/>
    </row>
    <row r="9" spans="1:26" ht="30.75" customHeight="1">
      <c r="A9" s="1"/>
      <c r="B9" s="114"/>
      <c r="C9" s="94"/>
      <c r="D9" s="94"/>
      <c r="E9" s="6" t="s">
        <v>17</v>
      </c>
      <c r="F9" s="6" t="s">
        <v>18</v>
      </c>
      <c r="G9" s="7" t="s">
        <v>19</v>
      </c>
      <c r="H9" s="94"/>
      <c r="I9" s="94"/>
      <c r="J9" s="94"/>
      <c r="K9" s="94"/>
      <c r="L9" s="8" t="s">
        <v>20</v>
      </c>
      <c r="M9" s="9" t="s">
        <v>21</v>
      </c>
      <c r="N9" s="8" t="s">
        <v>20</v>
      </c>
      <c r="O9" s="9" t="s">
        <v>21</v>
      </c>
      <c r="P9" s="8" t="s">
        <v>20</v>
      </c>
      <c r="Q9" s="10" t="s">
        <v>21</v>
      </c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1"/>
      <c r="B10" s="11">
        <v>1</v>
      </c>
      <c r="C10" s="12" t="s">
        <v>22</v>
      </c>
      <c r="D10" s="13">
        <v>2500000</v>
      </c>
      <c r="E10" s="14">
        <v>20</v>
      </c>
      <c r="F10" s="13">
        <v>300000</v>
      </c>
      <c r="G10" s="13">
        <f t="shared" ref="G10:G15" si="0">E10*F10</f>
        <v>6000000</v>
      </c>
      <c r="H10" s="13">
        <v>250000</v>
      </c>
      <c r="I10" s="13">
        <f t="shared" ref="I10:I15" si="1">D10+G10+H10</f>
        <v>8750000</v>
      </c>
      <c r="J10" s="13">
        <v>12500000</v>
      </c>
      <c r="K10" s="13">
        <f t="shared" ref="K10:K15" si="2">I10+J10</f>
        <v>21250000</v>
      </c>
      <c r="L10" s="13">
        <f t="shared" ref="L10:L15" si="3">D10*100%</f>
        <v>2500000</v>
      </c>
      <c r="M10" s="15">
        <f t="shared" ref="M10:M15" si="4">K10-L10</f>
        <v>18750000</v>
      </c>
      <c r="N10" s="15">
        <f t="shared" ref="N10:N15" si="5">D10*50%</f>
        <v>1250000</v>
      </c>
      <c r="O10" s="15">
        <f t="shared" ref="O10:O15" si="6">K10-N10</f>
        <v>20000000</v>
      </c>
      <c r="P10" s="15">
        <f t="shared" ref="P10:P15" si="7">D10*25%</f>
        <v>625000</v>
      </c>
      <c r="Q10" s="16">
        <f t="shared" ref="Q10:Q15" si="8">K10-P10</f>
        <v>20625000</v>
      </c>
      <c r="R10" s="1" t="s">
        <v>23</v>
      </c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"/>
      <c r="B11" s="17">
        <v>2</v>
      </c>
      <c r="C11" s="18" t="s">
        <v>24</v>
      </c>
      <c r="D11" s="19">
        <v>2500000</v>
      </c>
      <c r="E11" s="20">
        <v>22</v>
      </c>
      <c r="F11" s="19">
        <v>350000</v>
      </c>
      <c r="G11" s="19">
        <f t="shared" si="0"/>
        <v>7700000</v>
      </c>
      <c r="H11" s="19">
        <v>0</v>
      </c>
      <c r="I11" s="19">
        <f t="shared" si="1"/>
        <v>10200000</v>
      </c>
      <c r="J11" s="19">
        <v>15000000</v>
      </c>
      <c r="K11" s="19">
        <f t="shared" si="2"/>
        <v>25200000</v>
      </c>
      <c r="L11" s="19">
        <f t="shared" si="3"/>
        <v>2500000</v>
      </c>
      <c r="M11" s="21">
        <f t="shared" si="4"/>
        <v>22700000</v>
      </c>
      <c r="N11" s="21">
        <f t="shared" si="5"/>
        <v>1250000</v>
      </c>
      <c r="O11" s="21">
        <f t="shared" si="6"/>
        <v>23950000</v>
      </c>
      <c r="P11" s="21">
        <f t="shared" si="7"/>
        <v>625000</v>
      </c>
      <c r="Q11" s="22">
        <f t="shared" si="8"/>
        <v>24575000</v>
      </c>
      <c r="R11" s="1" t="s">
        <v>25</v>
      </c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1"/>
      <c r="B12" s="17">
        <v>3</v>
      </c>
      <c r="C12" s="18" t="s">
        <v>26</v>
      </c>
      <c r="D12" s="19">
        <v>2500000</v>
      </c>
      <c r="E12" s="20">
        <v>21</v>
      </c>
      <c r="F12" s="19">
        <v>350000</v>
      </c>
      <c r="G12" s="19">
        <f t="shared" si="0"/>
        <v>7350000</v>
      </c>
      <c r="H12" s="19">
        <v>195000</v>
      </c>
      <c r="I12" s="19">
        <f t="shared" si="1"/>
        <v>10045000</v>
      </c>
      <c r="J12" s="19">
        <v>15000000</v>
      </c>
      <c r="K12" s="19">
        <f t="shared" si="2"/>
        <v>25045000</v>
      </c>
      <c r="L12" s="19">
        <f t="shared" si="3"/>
        <v>2500000</v>
      </c>
      <c r="M12" s="21">
        <f t="shared" si="4"/>
        <v>22545000</v>
      </c>
      <c r="N12" s="21">
        <f t="shared" si="5"/>
        <v>1250000</v>
      </c>
      <c r="O12" s="21">
        <f t="shared" si="6"/>
        <v>23795000</v>
      </c>
      <c r="P12" s="21">
        <f t="shared" si="7"/>
        <v>625000</v>
      </c>
      <c r="Q12" s="22">
        <f t="shared" si="8"/>
        <v>24420000</v>
      </c>
      <c r="R12" s="1" t="s">
        <v>25</v>
      </c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"/>
      <c r="B13" s="17">
        <v>4</v>
      </c>
      <c r="C13" s="18" t="s">
        <v>27</v>
      </c>
      <c r="D13" s="19">
        <v>2500000</v>
      </c>
      <c r="E13" s="20">
        <v>20</v>
      </c>
      <c r="F13" s="19">
        <v>300000</v>
      </c>
      <c r="G13" s="19">
        <f t="shared" si="0"/>
        <v>6000000</v>
      </c>
      <c r="H13" s="19">
        <v>840000</v>
      </c>
      <c r="I13" s="19">
        <f t="shared" si="1"/>
        <v>9340000</v>
      </c>
      <c r="J13" s="19">
        <v>12500000</v>
      </c>
      <c r="K13" s="19">
        <f t="shared" si="2"/>
        <v>21840000</v>
      </c>
      <c r="L13" s="19">
        <f t="shared" si="3"/>
        <v>2500000</v>
      </c>
      <c r="M13" s="21">
        <f t="shared" si="4"/>
        <v>19340000</v>
      </c>
      <c r="N13" s="21">
        <f t="shared" si="5"/>
        <v>1250000</v>
      </c>
      <c r="O13" s="21">
        <f t="shared" si="6"/>
        <v>20590000</v>
      </c>
      <c r="P13" s="21">
        <f t="shared" si="7"/>
        <v>625000</v>
      </c>
      <c r="Q13" s="22">
        <f t="shared" si="8"/>
        <v>21215000</v>
      </c>
      <c r="R13" s="1" t="s">
        <v>23</v>
      </c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"/>
      <c r="B14" s="17">
        <v>5</v>
      </c>
      <c r="C14" s="18" t="s">
        <v>28</v>
      </c>
      <c r="D14" s="19">
        <v>2500000</v>
      </c>
      <c r="E14" s="20">
        <v>20</v>
      </c>
      <c r="F14" s="19">
        <v>350000</v>
      </c>
      <c r="G14" s="19">
        <f t="shared" si="0"/>
        <v>7000000</v>
      </c>
      <c r="H14" s="19">
        <v>0</v>
      </c>
      <c r="I14" s="19">
        <f t="shared" si="1"/>
        <v>9500000</v>
      </c>
      <c r="J14" s="19">
        <v>17500000</v>
      </c>
      <c r="K14" s="19">
        <f t="shared" si="2"/>
        <v>27000000</v>
      </c>
      <c r="L14" s="19">
        <f t="shared" si="3"/>
        <v>2500000</v>
      </c>
      <c r="M14" s="21">
        <f t="shared" si="4"/>
        <v>24500000</v>
      </c>
      <c r="N14" s="21">
        <f t="shared" si="5"/>
        <v>1250000</v>
      </c>
      <c r="O14" s="21">
        <f t="shared" si="6"/>
        <v>25750000</v>
      </c>
      <c r="P14" s="21">
        <f t="shared" si="7"/>
        <v>625000</v>
      </c>
      <c r="Q14" s="22">
        <f t="shared" si="8"/>
        <v>26375000</v>
      </c>
      <c r="R14" s="1" t="s">
        <v>25</v>
      </c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1"/>
      <c r="B15" s="23">
        <v>6</v>
      </c>
      <c r="C15" s="24" t="s">
        <v>29</v>
      </c>
      <c r="D15" s="25">
        <v>2500000</v>
      </c>
      <c r="E15" s="26">
        <v>20</v>
      </c>
      <c r="F15" s="25">
        <v>300000</v>
      </c>
      <c r="G15" s="25">
        <f t="shared" si="0"/>
        <v>6000000</v>
      </c>
      <c r="H15" s="25">
        <v>0</v>
      </c>
      <c r="I15" s="25">
        <f t="shared" si="1"/>
        <v>8500000</v>
      </c>
      <c r="J15" s="25">
        <v>12500000</v>
      </c>
      <c r="K15" s="25">
        <f t="shared" si="2"/>
        <v>21000000</v>
      </c>
      <c r="L15" s="25">
        <f t="shared" si="3"/>
        <v>2500000</v>
      </c>
      <c r="M15" s="27">
        <f t="shared" si="4"/>
        <v>18500000</v>
      </c>
      <c r="N15" s="27">
        <f t="shared" si="5"/>
        <v>1250000</v>
      </c>
      <c r="O15" s="27">
        <f t="shared" si="6"/>
        <v>19750000</v>
      </c>
      <c r="P15" s="27">
        <f t="shared" si="7"/>
        <v>625000</v>
      </c>
      <c r="Q15" s="28">
        <f t="shared" si="8"/>
        <v>20375000</v>
      </c>
      <c r="R15" s="1" t="s">
        <v>23</v>
      </c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1"/>
      <c r="B16" s="98" t="s">
        <v>3</v>
      </c>
      <c r="C16" s="99"/>
      <c r="D16" s="99"/>
      <c r="E16" s="99"/>
      <c r="F16" s="99"/>
      <c r="G16" s="99"/>
      <c r="H16" s="99"/>
      <c r="I16" s="99"/>
      <c r="J16" s="99"/>
      <c r="K16" s="100"/>
      <c r="L16" s="118" t="s">
        <v>4</v>
      </c>
      <c r="M16" s="99"/>
      <c r="N16" s="99"/>
      <c r="O16" s="99"/>
      <c r="P16" s="99"/>
      <c r="Q16" s="119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>
      <c r="A17" s="1"/>
      <c r="B17" s="116" t="s">
        <v>5</v>
      </c>
      <c r="C17" s="101" t="s">
        <v>6</v>
      </c>
      <c r="D17" s="91" t="s">
        <v>7</v>
      </c>
      <c r="E17" s="95" t="s">
        <v>8</v>
      </c>
      <c r="F17" s="96"/>
      <c r="G17" s="97"/>
      <c r="H17" s="91" t="s">
        <v>9</v>
      </c>
      <c r="I17" s="91" t="s">
        <v>10</v>
      </c>
      <c r="J17" s="93" t="s">
        <v>11</v>
      </c>
      <c r="K17" s="93" t="s">
        <v>12</v>
      </c>
      <c r="L17" s="95" t="s">
        <v>13</v>
      </c>
      <c r="M17" s="97"/>
      <c r="N17" s="95" t="s">
        <v>14</v>
      </c>
      <c r="O17" s="97"/>
      <c r="P17" s="95" t="s">
        <v>15</v>
      </c>
      <c r="Q17" s="126"/>
      <c r="R17" s="1"/>
      <c r="S17" s="1"/>
      <c r="T17" s="1"/>
      <c r="U17" s="1"/>
      <c r="V17" s="1"/>
      <c r="W17" s="1"/>
      <c r="X17" s="1"/>
      <c r="Y17" s="1"/>
      <c r="Z17" s="1"/>
    </row>
    <row r="18" spans="1:26" ht="37.5" customHeight="1">
      <c r="A18" s="1"/>
      <c r="B18" s="117"/>
      <c r="C18" s="92"/>
      <c r="D18" s="92"/>
      <c r="E18" s="29" t="s">
        <v>17</v>
      </c>
      <c r="F18" s="29" t="s">
        <v>18</v>
      </c>
      <c r="G18" s="30" t="s">
        <v>19</v>
      </c>
      <c r="H18" s="92"/>
      <c r="I18" s="92"/>
      <c r="J18" s="92"/>
      <c r="K18" s="92"/>
      <c r="L18" s="31" t="s">
        <v>20</v>
      </c>
      <c r="M18" s="32" t="s">
        <v>21</v>
      </c>
      <c r="N18" s="31" t="s">
        <v>20</v>
      </c>
      <c r="O18" s="32" t="s">
        <v>21</v>
      </c>
      <c r="P18" s="31" t="s">
        <v>20</v>
      </c>
      <c r="Q18" s="33" t="s">
        <v>21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1"/>
      <c r="B19" s="17">
        <v>7</v>
      </c>
      <c r="C19" s="18" t="s">
        <v>30</v>
      </c>
      <c r="D19" s="19">
        <v>2500000</v>
      </c>
      <c r="E19" s="20">
        <v>22</v>
      </c>
      <c r="F19" s="19">
        <v>350000</v>
      </c>
      <c r="G19" s="19">
        <f t="shared" ref="G19:G22" si="9">E19*F19</f>
        <v>7700000</v>
      </c>
      <c r="H19" s="19">
        <v>270000</v>
      </c>
      <c r="I19" s="19">
        <f t="shared" ref="I19:I22" si="10">D19+G19+H19</f>
        <v>10470000</v>
      </c>
      <c r="J19" s="19">
        <v>17500000</v>
      </c>
      <c r="K19" s="19">
        <f t="shared" ref="K19:K22" si="11">I19+J19</f>
        <v>27970000</v>
      </c>
      <c r="L19" s="19">
        <f t="shared" ref="L19:L22" si="12">D19*100%</f>
        <v>2500000</v>
      </c>
      <c r="M19" s="21">
        <f t="shared" ref="M19:M22" si="13">K19-L19</f>
        <v>25470000</v>
      </c>
      <c r="N19" s="21">
        <f t="shared" ref="N19:N22" si="14">D19*50%</f>
        <v>1250000</v>
      </c>
      <c r="O19" s="21">
        <f t="shared" ref="O19:O22" si="15">K19-N19</f>
        <v>26720000</v>
      </c>
      <c r="P19" s="21">
        <f t="shared" ref="P19:P22" si="16">D19*25%</f>
        <v>625000</v>
      </c>
      <c r="Q19" s="22">
        <f t="shared" ref="Q19:Q22" si="17">K19-P19</f>
        <v>27345000</v>
      </c>
      <c r="R19" s="1" t="s">
        <v>31</v>
      </c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1"/>
      <c r="B20" s="17">
        <v>8</v>
      </c>
      <c r="C20" s="18" t="s">
        <v>32</v>
      </c>
      <c r="D20" s="19">
        <v>2500000</v>
      </c>
      <c r="E20" s="20">
        <v>22</v>
      </c>
      <c r="F20" s="19">
        <v>350000</v>
      </c>
      <c r="G20" s="19">
        <f t="shared" si="9"/>
        <v>7700000</v>
      </c>
      <c r="H20" s="19">
        <v>140000</v>
      </c>
      <c r="I20" s="19">
        <f t="shared" si="10"/>
        <v>10340000</v>
      </c>
      <c r="J20" s="19">
        <v>12500000</v>
      </c>
      <c r="K20" s="19">
        <f t="shared" si="11"/>
        <v>22840000</v>
      </c>
      <c r="L20" s="19">
        <f t="shared" si="12"/>
        <v>2500000</v>
      </c>
      <c r="M20" s="21">
        <f t="shared" si="13"/>
        <v>20340000</v>
      </c>
      <c r="N20" s="21">
        <f t="shared" si="14"/>
        <v>1250000</v>
      </c>
      <c r="O20" s="21">
        <f t="shared" si="15"/>
        <v>21590000</v>
      </c>
      <c r="P20" s="21">
        <f t="shared" si="16"/>
        <v>625000</v>
      </c>
      <c r="Q20" s="22">
        <f t="shared" si="17"/>
        <v>22215000</v>
      </c>
      <c r="R20" s="1" t="s">
        <v>23</v>
      </c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1"/>
      <c r="B21" s="17">
        <v>9</v>
      </c>
      <c r="C21" s="18" t="s">
        <v>33</v>
      </c>
      <c r="D21" s="19">
        <v>2500000</v>
      </c>
      <c r="E21" s="20">
        <v>22</v>
      </c>
      <c r="F21" s="19">
        <v>300000</v>
      </c>
      <c r="G21" s="19">
        <f t="shared" si="9"/>
        <v>6600000</v>
      </c>
      <c r="H21" s="19">
        <v>200000</v>
      </c>
      <c r="I21" s="19">
        <f t="shared" si="10"/>
        <v>9300000</v>
      </c>
      <c r="J21" s="19">
        <v>12500000</v>
      </c>
      <c r="K21" s="19">
        <f t="shared" si="11"/>
        <v>21800000</v>
      </c>
      <c r="L21" s="19">
        <f t="shared" si="12"/>
        <v>2500000</v>
      </c>
      <c r="M21" s="21">
        <f t="shared" si="13"/>
        <v>19300000</v>
      </c>
      <c r="N21" s="21">
        <f t="shared" si="14"/>
        <v>1250000</v>
      </c>
      <c r="O21" s="21">
        <f t="shared" si="15"/>
        <v>20550000</v>
      </c>
      <c r="P21" s="21">
        <f t="shared" si="16"/>
        <v>625000</v>
      </c>
      <c r="Q21" s="22">
        <f t="shared" si="17"/>
        <v>21175000</v>
      </c>
      <c r="R21" s="1" t="s">
        <v>23</v>
      </c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1"/>
      <c r="B22" s="23">
        <v>10</v>
      </c>
      <c r="C22" s="24" t="s">
        <v>34</v>
      </c>
      <c r="D22" s="25">
        <v>2500000</v>
      </c>
      <c r="E22" s="26">
        <v>22</v>
      </c>
      <c r="F22" s="25">
        <v>350000</v>
      </c>
      <c r="G22" s="25">
        <f t="shared" si="9"/>
        <v>7700000</v>
      </c>
      <c r="H22" s="25">
        <v>1430000</v>
      </c>
      <c r="I22" s="25">
        <f t="shared" si="10"/>
        <v>11630000</v>
      </c>
      <c r="J22" s="25">
        <v>15000000</v>
      </c>
      <c r="K22" s="25">
        <f t="shared" si="11"/>
        <v>26630000</v>
      </c>
      <c r="L22" s="25">
        <f t="shared" si="12"/>
        <v>2500000</v>
      </c>
      <c r="M22" s="27">
        <f t="shared" si="13"/>
        <v>24130000</v>
      </c>
      <c r="N22" s="27">
        <f t="shared" si="14"/>
        <v>1250000</v>
      </c>
      <c r="O22" s="27">
        <f t="shared" si="15"/>
        <v>25380000</v>
      </c>
      <c r="P22" s="27">
        <f t="shared" si="16"/>
        <v>625000</v>
      </c>
      <c r="Q22" s="28">
        <f t="shared" si="17"/>
        <v>26005000</v>
      </c>
      <c r="R22" s="1" t="s">
        <v>25</v>
      </c>
      <c r="S22" s="1"/>
      <c r="T22" s="1"/>
      <c r="U22" s="1"/>
      <c r="V22" s="1"/>
      <c r="W22" s="1"/>
      <c r="X22" s="1"/>
      <c r="Y22" s="1"/>
      <c r="Z22" s="1"/>
    </row>
    <row r="23" spans="1:26" ht="16.5" customHeight="1">
      <c r="A23" s="1"/>
      <c r="B23" s="98" t="s">
        <v>3</v>
      </c>
      <c r="C23" s="99"/>
      <c r="D23" s="99"/>
      <c r="E23" s="99"/>
      <c r="F23" s="99"/>
      <c r="G23" s="99"/>
      <c r="H23" s="99"/>
      <c r="I23" s="99"/>
      <c r="J23" s="99"/>
      <c r="K23" s="100"/>
      <c r="L23" s="118" t="s">
        <v>4</v>
      </c>
      <c r="M23" s="99"/>
      <c r="N23" s="99"/>
      <c r="O23" s="99"/>
      <c r="P23" s="99"/>
      <c r="Q23" s="119"/>
      <c r="R23" s="1"/>
      <c r="S23" s="1"/>
      <c r="T23" s="1"/>
      <c r="U23" s="1"/>
      <c r="V23" s="1"/>
      <c r="W23" s="1"/>
      <c r="X23" s="1"/>
      <c r="Y23" s="1"/>
      <c r="Z23" s="1"/>
    </row>
    <row r="24" spans="1:26" ht="29.25" customHeight="1">
      <c r="A24" s="1"/>
      <c r="B24" s="116" t="s">
        <v>5</v>
      </c>
      <c r="C24" s="101" t="s">
        <v>6</v>
      </c>
      <c r="D24" s="91" t="s">
        <v>7</v>
      </c>
      <c r="E24" s="95" t="s">
        <v>8</v>
      </c>
      <c r="F24" s="96"/>
      <c r="G24" s="97"/>
      <c r="H24" s="91" t="s">
        <v>9</v>
      </c>
      <c r="I24" s="91" t="s">
        <v>10</v>
      </c>
      <c r="J24" s="93" t="s">
        <v>11</v>
      </c>
      <c r="K24" s="93" t="s">
        <v>12</v>
      </c>
      <c r="L24" s="95" t="s">
        <v>13</v>
      </c>
      <c r="M24" s="97"/>
      <c r="N24" s="95" t="s">
        <v>14</v>
      </c>
      <c r="O24" s="97"/>
      <c r="P24" s="95" t="s">
        <v>15</v>
      </c>
      <c r="Q24" s="126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>
      <c r="A25" s="1"/>
      <c r="B25" s="117"/>
      <c r="C25" s="92"/>
      <c r="D25" s="92"/>
      <c r="E25" s="29" t="s">
        <v>17</v>
      </c>
      <c r="F25" s="29" t="s">
        <v>18</v>
      </c>
      <c r="G25" s="30" t="s">
        <v>19</v>
      </c>
      <c r="H25" s="92"/>
      <c r="I25" s="92"/>
      <c r="J25" s="92"/>
      <c r="K25" s="92"/>
      <c r="L25" s="31" t="s">
        <v>20</v>
      </c>
      <c r="M25" s="32" t="s">
        <v>21</v>
      </c>
      <c r="N25" s="31" t="s">
        <v>20</v>
      </c>
      <c r="O25" s="32" t="s">
        <v>21</v>
      </c>
      <c r="P25" s="31" t="s">
        <v>20</v>
      </c>
      <c r="Q25" s="33" t="s">
        <v>21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"/>
      <c r="B26" s="17">
        <v>11</v>
      </c>
      <c r="C26" s="18" t="s">
        <v>35</v>
      </c>
      <c r="D26" s="19">
        <v>2500000</v>
      </c>
      <c r="E26" s="20">
        <v>22</v>
      </c>
      <c r="F26" s="19">
        <v>350000</v>
      </c>
      <c r="G26" s="19">
        <f t="shared" ref="G26:G29" si="18">E26*F26</f>
        <v>7700000</v>
      </c>
      <c r="H26" s="19">
        <v>600000</v>
      </c>
      <c r="I26" s="19">
        <f t="shared" ref="I26:I29" si="19">D26+G26+H26</f>
        <v>10800000</v>
      </c>
      <c r="J26" s="19">
        <v>15000000</v>
      </c>
      <c r="K26" s="19">
        <f t="shared" ref="K26:K29" si="20">I26+J26</f>
        <v>25800000</v>
      </c>
      <c r="L26" s="19">
        <f t="shared" ref="L26:L29" si="21">D26*100%</f>
        <v>2500000</v>
      </c>
      <c r="M26" s="21">
        <f t="shared" ref="M26:M29" si="22">K26-L26</f>
        <v>23300000</v>
      </c>
      <c r="N26" s="21">
        <f t="shared" ref="N26:N29" si="23">D26*50%</f>
        <v>1250000</v>
      </c>
      <c r="O26" s="21">
        <f t="shared" ref="O26:O29" si="24">K26-N26</f>
        <v>24550000</v>
      </c>
      <c r="P26" s="21">
        <f t="shared" ref="P26:P29" si="25">D26*25%</f>
        <v>625000</v>
      </c>
      <c r="Q26" s="22">
        <f t="shared" ref="Q26:Q29" si="26">K26-P26</f>
        <v>25175000</v>
      </c>
      <c r="R26" s="1" t="s">
        <v>25</v>
      </c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"/>
      <c r="B27" s="17">
        <v>12</v>
      </c>
      <c r="C27" s="18" t="s">
        <v>36</v>
      </c>
      <c r="D27" s="19">
        <v>2500000</v>
      </c>
      <c r="E27" s="20">
        <v>22</v>
      </c>
      <c r="F27" s="19">
        <v>350000</v>
      </c>
      <c r="G27" s="19">
        <f t="shared" si="18"/>
        <v>7700000</v>
      </c>
      <c r="H27" s="19">
        <v>480000</v>
      </c>
      <c r="I27" s="19">
        <f t="shared" si="19"/>
        <v>10680000</v>
      </c>
      <c r="J27" s="19">
        <v>15000000</v>
      </c>
      <c r="K27" s="19">
        <f t="shared" si="20"/>
        <v>25680000</v>
      </c>
      <c r="L27" s="19">
        <f t="shared" si="21"/>
        <v>2500000</v>
      </c>
      <c r="M27" s="21">
        <f t="shared" si="22"/>
        <v>23180000</v>
      </c>
      <c r="N27" s="21">
        <f t="shared" si="23"/>
        <v>1250000</v>
      </c>
      <c r="O27" s="21">
        <f t="shared" si="24"/>
        <v>24430000</v>
      </c>
      <c r="P27" s="21">
        <f t="shared" si="25"/>
        <v>625000</v>
      </c>
      <c r="Q27" s="22">
        <f t="shared" si="26"/>
        <v>25055000</v>
      </c>
      <c r="R27" s="1" t="s">
        <v>25</v>
      </c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1"/>
      <c r="B28" s="17">
        <v>13</v>
      </c>
      <c r="C28" s="18" t="s">
        <v>37</v>
      </c>
      <c r="D28" s="19">
        <v>2500000</v>
      </c>
      <c r="E28" s="20">
        <v>20</v>
      </c>
      <c r="F28" s="19">
        <v>350000</v>
      </c>
      <c r="G28" s="19">
        <f t="shared" si="18"/>
        <v>7000000</v>
      </c>
      <c r="H28" s="19">
        <v>720000</v>
      </c>
      <c r="I28" s="19">
        <f t="shared" si="19"/>
        <v>10220000</v>
      </c>
      <c r="J28" s="19">
        <v>17500000</v>
      </c>
      <c r="K28" s="19">
        <f t="shared" si="20"/>
        <v>27720000</v>
      </c>
      <c r="L28" s="19">
        <f t="shared" si="21"/>
        <v>2500000</v>
      </c>
      <c r="M28" s="21">
        <f t="shared" si="22"/>
        <v>25220000</v>
      </c>
      <c r="N28" s="21">
        <f t="shared" si="23"/>
        <v>1250000</v>
      </c>
      <c r="O28" s="21">
        <f t="shared" si="24"/>
        <v>26470000</v>
      </c>
      <c r="P28" s="21">
        <f t="shared" si="25"/>
        <v>625000</v>
      </c>
      <c r="Q28" s="22">
        <f t="shared" si="26"/>
        <v>27095000</v>
      </c>
      <c r="R28" s="1" t="s">
        <v>25</v>
      </c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"/>
      <c r="B29" s="23">
        <v>14</v>
      </c>
      <c r="C29" s="24" t="s">
        <v>38</v>
      </c>
      <c r="D29" s="25">
        <v>2500000</v>
      </c>
      <c r="E29" s="26">
        <v>21</v>
      </c>
      <c r="F29" s="25">
        <v>300000</v>
      </c>
      <c r="G29" s="25">
        <f t="shared" si="18"/>
        <v>6300000</v>
      </c>
      <c r="H29" s="25">
        <v>400000</v>
      </c>
      <c r="I29" s="25">
        <f t="shared" si="19"/>
        <v>9200000</v>
      </c>
      <c r="J29" s="25">
        <v>15000000</v>
      </c>
      <c r="K29" s="25">
        <f t="shared" si="20"/>
        <v>24200000</v>
      </c>
      <c r="L29" s="25">
        <f t="shared" si="21"/>
        <v>2500000</v>
      </c>
      <c r="M29" s="27">
        <f t="shared" si="22"/>
        <v>21700000</v>
      </c>
      <c r="N29" s="27">
        <f t="shared" si="23"/>
        <v>1250000</v>
      </c>
      <c r="O29" s="27">
        <f t="shared" si="24"/>
        <v>22950000</v>
      </c>
      <c r="P29" s="27">
        <f t="shared" si="25"/>
        <v>625000</v>
      </c>
      <c r="Q29" s="28">
        <f t="shared" si="26"/>
        <v>23575000</v>
      </c>
      <c r="R29" s="1" t="s">
        <v>23</v>
      </c>
      <c r="S29" s="1"/>
      <c r="T29" s="1"/>
      <c r="U29" s="1"/>
      <c r="V29" s="1"/>
      <c r="W29" s="1"/>
      <c r="X29" s="1"/>
      <c r="Y29" s="1"/>
      <c r="Z29" s="1"/>
    </row>
    <row r="30" spans="1:26" ht="3.75" customHeight="1">
      <c r="A30" s="1"/>
      <c r="B30" s="1"/>
      <c r="C30" s="1"/>
      <c r="D30" s="1"/>
      <c r="E30" s="2"/>
      <c r="F30" s="1"/>
      <c r="G30" s="1"/>
      <c r="H30" s="1"/>
      <c r="I30" s="1"/>
      <c r="J30" s="1"/>
      <c r="K30" s="1"/>
      <c r="L30" s="1"/>
      <c r="M30" s="3"/>
      <c r="N30" s="3"/>
      <c r="O30" s="3"/>
      <c r="P30" s="3"/>
      <c r="Q30" s="3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 t="s">
        <v>39</v>
      </c>
      <c r="C31" s="34" t="s">
        <v>40</v>
      </c>
      <c r="D31" s="1"/>
      <c r="E31" s="2"/>
      <c r="F31" s="1"/>
      <c r="G31" s="1"/>
      <c r="H31" s="1"/>
      <c r="I31" s="1"/>
      <c r="J31" s="1"/>
      <c r="K31" s="1"/>
      <c r="L31" s="1"/>
      <c r="M31" s="3"/>
      <c r="N31" s="3"/>
      <c r="O31" s="3"/>
      <c r="P31" s="3"/>
      <c r="Q31" s="3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 t="s">
        <v>41</v>
      </c>
      <c r="C32" s="34" t="s">
        <v>42</v>
      </c>
      <c r="D32" s="1"/>
      <c r="E32" s="2"/>
      <c r="F32" s="1"/>
      <c r="G32" s="1"/>
      <c r="H32" s="1"/>
      <c r="I32" s="1"/>
      <c r="J32" s="1"/>
      <c r="K32" s="1"/>
      <c r="L32" s="1"/>
      <c r="M32" s="3"/>
      <c r="N32" s="3"/>
      <c r="O32" s="3"/>
      <c r="P32" s="3"/>
      <c r="Q32" s="3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 t="s">
        <v>43</v>
      </c>
      <c r="C33" s="34" t="s">
        <v>44</v>
      </c>
      <c r="D33" s="1"/>
      <c r="E33" s="2"/>
      <c r="F33" s="1"/>
      <c r="G33" s="1"/>
      <c r="H33" s="1"/>
      <c r="I33" s="1"/>
      <c r="J33" s="1"/>
      <c r="K33" s="1"/>
      <c r="L33" s="1"/>
      <c r="M33" s="3"/>
      <c r="N33" s="3"/>
      <c r="O33" s="3"/>
      <c r="P33" s="3"/>
      <c r="Q33" s="3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 t="s">
        <v>45</v>
      </c>
      <c r="C34" s="34" t="s">
        <v>46</v>
      </c>
      <c r="D34" s="1"/>
      <c r="E34" s="2"/>
      <c r="F34" s="1"/>
      <c r="G34" s="1"/>
      <c r="H34" s="1"/>
      <c r="I34" s="1"/>
      <c r="J34" s="1"/>
      <c r="K34" s="1"/>
      <c r="L34" s="1"/>
      <c r="M34" s="3"/>
      <c r="N34" s="3"/>
      <c r="O34" s="3"/>
      <c r="P34" s="3"/>
      <c r="Q34" s="3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 t="s">
        <v>47</v>
      </c>
      <c r="C35" s="34" t="s">
        <v>48</v>
      </c>
      <c r="D35" s="1"/>
      <c r="E35" s="2"/>
      <c r="F35" s="1"/>
      <c r="G35" s="1"/>
      <c r="H35" s="1"/>
      <c r="I35" s="1"/>
      <c r="J35" s="1"/>
      <c r="K35" s="1"/>
      <c r="L35" s="1"/>
      <c r="M35" s="3"/>
      <c r="N35" s="3"/>
      <c r="O35" s="3"/>
      <c r="P35" s="3"/>
      <c r="Q35" s="3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34" t="s">
        <v>49</v>
      </c>
      <c r="D36" s="1"/>
      <c r="E36" s="2"/>
      <c r="F36" s="1"/>
      <c r="G36" s="1"/>
      <c r="H36" s="1"/>
      <c r="I36" s="1"/>
      <c r="J36" s="1"/>
      <c r="K36" s="1"/>
      <c r="L36" s="1"/>
      <c r="M36" s="3"/>
      <c r="N36" s="3"/>
      <c r="O36" s="3"/>
      <c r="P36" s="3"/>
      <c r="Q36" s="3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34"/>
      <c r="D37" s="1"/>
      <c r="E37" s="2"/>
      <c r="F37" s="1"/>
      <c r="G37" s="1"/>
      <c r="H37" s="1"/>
      <c r="I37" s="1"/>
      <c r="J37" s="1"/>
      <c r="K37" s="1"/>
      <c r="L37" s="1"/>
      <c r="M37" s="3"/>
      <c r="N37" s="3"/>
      <c r="O37" s="3"/>
      <c r="P37" s="3"/>
      <c r="Q37" s="3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35" t="s">
        <v>50</v>
      </c>
      <c r="C38" s="1"/>
      <c r="D38" s="1"/>
      <c r="E38" s="2"/>
      <c r="F38" s="1"/>
      <c r="G38" s="1"/>
      <c r="H38" s="1"/>
      <c r="I38" s="1"/>
      <c r="J38" s="1"/>
      <c r="K38" s="1"/>
      <c r="L38" s="1"/>
      <c r="M38" s="3"/>
      <c r="N38" s="3"/>
      <c r="O38" s="3"/>
      <c r="P38" s="3"/>
      <c r="Q38" s="3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 t="s">
        <v>51</v>
      </c>
      <c r="C39" s="1"/>
      <c r="D39" s="1"/>
      <c r="E39" s="2"/>
      <c r="F39" s="1"/>
      <c r="G39" s="1"/>
      <c r="H39" s="1"/>
      <c r="I39" s="1"/>
      <c r="J39" s="1"/>
      <c r="K39" s="1"/>
      <c r="L39" s="1"/>
      <c r="M39" s="3"/>
      <c r="N39" s="3"/>
      <c r="O39" s="3"/>
      <c r="P39" s="3"/>
      <c r="Q39" s="3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3"/>
      <c r="N40" s="3"/>
      <c r="O40" s="3"/>
      <c r="P40" s="3"/>
      <c r="Q40" s="3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2"/>
      <c r="F41" s="1"/>
      <c r="G41" s="1"/>
      <c r="H41" s="1"/>
      <c r="I41" s="1"/>
      <c r="J41" s="1"/>
      <c r="K41" s="1"/>
      <c r="L41" s="1"/>
      <c r="M41" s="3"/>
      <c r="N41" s="3"/>
      <c r="O41" s="3"/>
      <c r="P41" s="3"/>
      <c r="Q41" s="3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2"/>
      <c r="F42" s="1"/>
      <c r="G42" s="1"/>
      <c r="H42" s="1"/>
      <c r="I42" s="1"/>
      <c r="J42" s="1"/>
      <c r="K42" s="1"/>
      <c r="L42" s="1"/>
      <c r="M42" s="3"/>
      <c r="N42" s="3"/>
      <c r="O42" s="3"/>
      <c r="P42" s="3"/>
      <c r="Q42" s="3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2"/>
      <c r="F43" s="1"/>
      <c r="G43" s="1"/>
      <c r="H43" s="1"/>
      <c r="I43" s="1"/>
      <c r="J43" s="1"/>
      <c r="K43" s="36"/>
      <c r="L43" s="1"/>
      <c r="M43" s="3"/>
      <c r="N43" s="3"/>
      <c r="O43" s="3"/>
      <c r="P43" s="3"/>
      <c r="Q43" s="3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36"/>
      <c r="L44" s="1"/>
      <c r="M44" s="3"/>
      <c r="N44" s="3"/>
      <c r="O44" s="3"/>
      <c r="P44" s="3"/>
      <c r="Q44" s="3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2"/>
      <c r="F45" s="1"/>
      <c r="G45" s="1"/>
      <c r="H45" s="1"/>
      <c r="I45" s="1"/>
      <c r="J45" s="1"/>
      <c r="K45" s="1"/>
      <c r="L45" s="1"/>
      <c r="M45" s="3"/>
      <c r="N45" s="3"/>
      <c r="O45" s="3"/>
      <c r="P45" s="3"/>
      <c r="Q45" s="3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2"/>
      <c r="F46" s="1"/>
      <c r="G46" s="1"/>
      <c r="H46" s="1"/>
      <c r="I46" s="1"/>
      <c r="J46" s="1"/>
      <c r="K46" s="1"/>
      <c r="L46" s="1"/>
      <c r="M46" s="3"/>
      <c r="N46" s="3"/>
      <c r="O46" s="3"/>
      <c r="P46" s="3"/>
      <c r="Q46" s="3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2"/>
      <c r="F47" s="1"/>
      <c r="G47" s="1"/>
      <c r="H47" s="1"/>
      <c r="I47" s="1"/>
      <c r="J47" s="1"/>
      <c r="K47" s="1"/>
      <c r="L47" s="1"/>
      <c r="M47" s="3"/>
      <c r="N47" s="3"/>
      <c r="O47" s="3"/>
      <c r="P47" s="3"/>
      <c r="Q47" s="3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3"/>
      <c r="N48" s="3"/>
      <c r="O48" s="3"/>
      <c r="P48" s="3"/>
      <c r="Q48" s="3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3"/>
      <c r="N49" s="3"/>
      <c r="O49" s="3"/>
      <c r="P49" s="3"/>
      <c r="Q49" s="3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3"/>
      <c r="N50" s="3"/>
      <c r="O50" s="3"/>
      <c r="P50" s="3"/>
      <c r="Q50" s="3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1"/>
      <c r="B51" s="4" t="s">
        <v>52</v>
      </c>
      <c r="C51" s="1"/>
      <c r="D51" s="1"/>
      <c r="E51" s="2"/>
      <c r="F51" s="1"/>
      <c r="G51" s="1"/>
      <c r="H51" s="1"/>
      <c r="I51" s="1"/>
      <c r="J51" s="1"/>
      <c r="K51" s="1"/>
      <c r="L51" s="1"/>
      <c r="M51" s="3"/>
      <c r="N51" s="3"/>
      <c r="O51" s="3"/>
      <c r="P51" s="3"/>
      <c r="Q51" s="3"/>
      <c r="R51" s="1"/>
      <c r="S51" s="1"/>
      <c r="T51" s="1"/>
      <c r="U51" s="1"/>
      <c r="V51" s="1"/>
      <c r="W51" s="1"/>
      <c r="X51" s="1"/>
      <c r="Y51" s="1"/>
      <c r="Z51" s="1"/>
    </row>
    <row r="52" spans="1:26" ht="33" customHeight="1">
      <c r="A52" s="1"/>
      <c r="B52" s="113" t="s">
        <v>5</v>
      </c>
      <c r="C52" s="115" t="s">
        <v>6</v>
      </c>
      <c r="D52" s="105" t="s">
        <v>7</v>
      </c>
      <c r="E52" s="102" t="s">
        <v>8</v>
      </c>
      <c r="F52" s="103"/>
      <c r="G52" s="104"/>
      <c r="H52" s="105" t="s">
        <v>9</v>
      </c>
      <c r="I52" s="106" t="s">
        <v>10</v>
      </c>
      <c r="J52" s="108"/>
      <c r="K52" s="108"/>
      <c r="L52" s="110"/>
      <c r="M52" s="109"/>
      <c r="N52" s="111"/>
      <c r="O52" s="112"/>
      <c r="P52" s="111"/>
      <c r="Q52" s="112"/>
      <c r="R52" s="1"/>
      <c r="S52" s="1"/>
      <c r="T52" s="1"/>
      <c r="U52" s="1"/>
      <c r="V52" s="1"/>
      <c r="W52" s="1"/>
      <c r="X52" s="1"/>
      <c r="Y52" s="1"/>
      <c r="Z52" s="1"/>
    </row>
    <row r="53" spans="1:26" ht="30.75" customHeight="1">
      <c r="A53" s="1"/>
      <c r="B53" s="114"/>
      <c r="C53" s="94"/>
      <c r="D53" s="94"/>
      <c r="E53" s="37" t="s">
        <v>17</v>
      </c>
      <c r="F53" s="37" t="s">
        <v>18</v>
      </c>
      <c r="G53" s="38" t="s">
        <v>19</v>
      </c>
      <c r="H53" s="94"/>
      <c r="I53" s="107"/>
      <c r="J53" s="109"/>
      <c r="K53" s="109"/>
      <c r="L53" s="39"/>
      <c r="M53" s="40"/>
      <c r="N53" s="40"/>
      <c r="O53" s="40"/>
      <c r="P53" s="40"/>
      <c r="Q53" s="40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1"/>
      <c r="B54" s="11">
        <v>1</v>
      </c>
      <c r="C54" s="12" t="s">
        <v>22</v>
      </c>
      <c r="D54" s="13">
        <v>2500000</v>
      </c>
      <c r="E54" s="14">
        <v>18</v>
      </c>
      <c r="F54" s="13">
        <v>300000</v>
      </c>
      <c r="G54" s="13">
        <f t="shared" ref="G54:G59" si="27">E54*F54</f>
        <v>5400000</v>
      </c>
      <c r="H54" s="13">
        <v>250000</v>
      </c>
      <c r="I54" s="41">
        <f t="shared" ref="I54:I59" si="28">D54+G54+H54</f>
        <v>8150000</v>
      </c>
      <c r="J54" s="42"/>
      <c r="K54" s="42"/>
      <c r="L54" s="43"/>
      <c r="M54" s="44"/>
      <c r="N54" s="44"/>
      <c r="O54" s="44"/>
      <c r="P54" s="44"/>
      <c r="Q54" s="44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1"/>
      <c r="B55" s="17">
        <v>2</v>
      </c>
      <c r="C55" s="18" t="s">
        <v>24</v>
      </c>
      <c r="D55" s="13">
        <v>2500000</v>
      </c>
      <c r="E55" s="14">
        <v>19</v>
      </c>
      <c r="F55" s="13">
        <v>350000</v>
      </c>
      <c r="G55" s="13">
        <f t="shared" si="27"/>
        <v>6650000</v>
      </c>
      <c r="H55" s="19">
        <v>0</v>
      </c>
      <c r="I55" s="41">
        <f t="shared" si="28"/>
        <v>9150000</v>
      </c>
      <c r="J55" s="42"/>
      <c r="K55" s="42"/>
      <c r="L55" s="43"/>
      <c r="M55" s="44"/>
      <c r="N55" s="44"/>
      <c r="O55" s="44"/>
      <c r="P55" s="44"/>
      <c r="Q55" s="44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1"/>
      <c r="B56" s="17">
        <v>3</v>
      </c>
      <c r="C56" s="18" t="s">
        <v>26</v>
      </c>
      <c r="D56" s="13">
        <v>2500000</v>
      </c>
      <c r="E56" s="14">
        <v>18</v>
      </c>
      <c r="F56" s="13">
        <v>350000</v>
      </c>
      <c r="G56" s="13">
        <f t="shared" si="27"/>
        <v>6300000</v>
      </c>
      <c r="H56" s="19">
        <v>0</v>
      </c>
      <c r="I56" s="41">
        <f t="shared" si="28"/>
        <v>8800000</v>
      </c>
      <c r="J56" s="42"/>
      <c r="K56" s="42"/>
      <c r="L56" s="43"/>
      <c r="M56" s="44"/>
      <c r="N56" s="44"/>
      <c r="O56" s="44"/>
      <c r="P56" s="44"/>
      <c r="Q56" s="44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1"/>
      <c r="B57" s="17">
        <v>4</v>
      </c>
      <c r="C57" s="18" t="s">
        <v>27</v>
      </c>
      <c r="D57" s="13">
        <v>2500000</v>
      </c>
      <c r="E57" s="14">
        <v>18</v>
      </c>
      <c r="F57" s="13">
        <v>300000</v>
      </c>
      <c r="G57" s="13">
        <f t="shared" si="27"/>
        <v>5400000</v>
      </c>
      <c r="H57" s="19">
        <v>840000</v>
      </c>
      <c r="I57" s="41">
        <f t="shared" si="28"/>
        <v>8740000</v>
      </c>
      <c r="J57" s="42"/>
      <c r="K57" s="42"/>
      <c r="L57" s="43"/>
      <c r="M57" s="44"/>
      <c r="N57" s="44"/>
      <c r="O57" s="44"/>
      <c r="P57" s="44"/>
      <c r="Q57" s="44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"/>
      <c r="B58" s="17">
        <v>5</v>
      </c>
      <c r="C58" s="18" t="s">
        <v>28</v>
      </c>
      <c r="D58" s="13">
        <v>2500000</v>
      </c>
      <c r="E58" s="14">
        <v>18</v>
      </c>
      <c r="F58" s="13">
        <v>350000</v>
      </c>
      <c r="G58" s="13">
        <f t="shared" si="27"/>
        <v>6300000</v>
      </c>
      <c r="H58" s="19">
        <v>0</v>
      </c>
      <c r="I58" s="41">
        <f t="shared" si="28"/>
        <v>8800000</v>
      </c>
      <c r="J58" s="42"/>
      <c r="K58" s="42"/>
      <c r="L58" s="43"/>
      <c r="M58" s="44"/>
      <c r="N58" s="44"/>
      <c r="O58" s="44"/>
      <c r="P58" s="44"/>
      <c r="Q58" s="44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"/>
      <c r="B59" s="23">
        <v>6</v>
      </c>
      <c r="C59" s="24" t="s">
        <v>29</v>
      </c>
      <c r="D59" s="45">
        <v>2500000</v>
      </c>
      <c r="E59" s="26">
        <v>18</v>
      </c>
      <c r="F59" s="25">
        <v>300000</v>
      </c>
      <c r="G59" s="45">
        <f t="shared" si="27"/>
        <v>5400000</v>
      </c>
      <c r="H59" s="25">
        <v>0</v>
      </c>
      <c r="I59" s="46">
        <f t="shared" si="28"/>
        <v>7900000</v>
      </c>
      <c r="J59" s="1"/>
      <c r="K59" s="1"/>
      <c r="L59" s="1"/>
      <c r="M59" s="3"/>
      <c r="N59" s="3"/>
      <c r="O59" s="3"/>
      <c r="P59" s="3"/>
      <c r="Q59" s="3"/>
      <c r="R59" s="1"/>
      <c r="S59" s="1"/>
      <c r="T59" s="1"/>
      <c r="U59" s="1"/>
      <c r="V59" s="1"/>
      <c r="W59" s="1"/>
      <c r="X59" s="1"/>
      <c r="Y59" s="1"/>
      <c r="Z59" s="1"/>
    </row>
    <row r="60" spans="1:26" ht="9" customHeight="1">
      <c r="A60" s="1"/>
      <c r="B60" s="47"/>
      <c r="C60" s="47"/>
      <c r="D60" s="47"/>
      <c r="E60" s="48"/>
      <c r="F60" s="47"/>
      <c r="G60" s="47"/>
      <c r="H60" s="47"/>
      <c r="I60" s="47"/>
      <c r="J60" s="1"/>
      <c r="K60" s="1"/>
      <c r="L60" s="1"/>
      <c r="M60" s="3"/>
      <c r="N60" s="3"/>
      <c r="O60" s="3"/>
      <c r="P60" s="3"/>
      <c r="Q60" s="3"/>
      <c r="R60" s="1"/>
      <c r="S60" s="1"/>
      <c r="T60" s="1"/>
      <c r="U60" s="1"/>
      <c r="V60" s="1"/>
      <c r="W60" s="1"/>
      <c r="X60" s="1"/>
      <c r="Y60" s="1"/>
      <c r="Z60" s="1"/>
    </row>
    <row r="61" spans="1:26" ht="30" customHeight="1">
      <c r="A61" s="1"/>
      <c r="B61" s="113" t="s">
        <v>5</v>
      </c>
      <c r="C61" s="115" t="s">
        <v>6</v>
      </c>
      <c r="D61" s="105" t="s">
        <v>7</v>
      </c>
      <c r="E61" s="102" t="s">
        <v>8</v>
      </c>
      <c r="F61" s="103"/>
      <c r="G61" s="104"/>
      <c r="H61" s="105" t="s">
        <v>9</v>
      </c>
      <c r="I61" s="106" t="s">
        <v>10</v>
      </c>
      <c r="J61" s="108"/>
      <c r="K61" s="108"/>
      <c r="L61" s="110"/>
      <c r="M61" s="109"/>
      <c r="N61" s="111"/>
      <c r="O61" s="112"/>
      <c r="P61" s="111"/>
      <c r="Q61" s="112"/>
      <c r="R61" s="1"/>
      <c r="S61" s="1"/>
      <c r="T61" s="1"/>
      <c r="U61" s="1"/>
      <c r="V61" s="1"/>
      <c r="W61" s="1"/>
      <c r="X61" s="1"/>
      <c r="Y61" s="1"/>
      <c r="Z61" s="1"/>
    </row>
    <row r="62" spans="1:26" ht="28.5" customHeight="1">
      <c r="A62" s="1"/>
      <c r="B62" s="114"/>
      <c r="C62" s="94"/>
      <c r="D62" s="94"/>
      <c r="E62" s="37" t="s">
        <v>17</v>
      </c>
      <c r="F62" s="37" t="s">
        <v>18</v>
      </c>
      <c r="G62" s="38" t="s">
        <v>19</v>
      </c>
      <c r="H62" s="94"/>
      <c r="I62" s="107"/>
      <c r="J62" s="109"/>
      <c r="K62" s="109"/>
      <c r="L62" s="39"/>
      <c r="M62" s="40"/>
      <c r="N62" s="40"/>
      <c r="O62" s="40"/>
      <c r="P62" s="40"/>
      <c r="Q62" s="40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1"/>
      <c r="B63" s="11">
        <v>7</v>
      </c>
      <c r="C63" s="12" t="s">
        <v>30</v>
      </c>
      <c r="D63" s="13">
        <v>2500000</v>
      </c>
      <c r="E63" s="14">
        <v>20</v>
      </c>
      <c r="F63" s="13">
        <v>350000</v>
      </c>
      <c r="G63" s="13">
        <f t="shared" ref="G63:G66" si="29">E63*F63</f>
        <v>7000000</v>
      </c>
      <c r="H63" s="13">
        <v>265000</v>
      </c>
      <c r="I63" s="41">
        <f t="shared" ref="I63:I66" si="30">D63+G63+H63</f>
        <v>9765000</v>
      </c>
      <c r="J63" s="42"/>
      <c r="K63" s="42"/>
      <c r="L63" s="43"/>
      <c r="M63" s="44"/>
      <c r="N63" s="44"/>
      <c r="O63" s="44"/>
      <c r="P63" s="44"/>
      <c r="Q63" s="44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"/>
      <c r="B64" s="17">
        <v>8</v>
      </c>
      <c r="C64" s="18" t="s">
        <v>32</v>
      </c>
      <c r="D64" s="13">
        <v>2500000</v>
      </c>
      <c r="E64" s="20">
        <v>19</v>
      </c>
      <c r="F64" s="19">
        <v>350000</v>
      </c>
      <c r="G64" s="13">
        <f t="shared" si="29"/>
        <v>6650000</v>
      </c>
      <c r="H64" s="19">
        <v>140000</v>
      </c>
      <c r="I64" s="41">
        <f t="shared" si="30"/>
        <v>9290000</v>
      </c>
      <c r="J64" s="42"/>
      <c r="K64" s="42"/>
      <c r="L64" s="43"/>
      <c r="M64" s="44"/>
      <c r="N64" s="44"/>
      <c r="O64" s="44"/>
      <c r="P64" s="44"/>
      <c r="Q64" s="44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1"/>
      <c r="B65" s="11">
        <v>9</v>
      </c>
      <c r="C65" s="12" t="s">
        <v>33</v>
      </c>
      <c r="D65" s="13">
        <v>2500000</v>
      </c>
      <c r="E65" s="49">
        <v>18</v>
      </c>
      <c r="F65" s="19">
        <v>300000</v>
      </c>
      <c r="G65" s="13">
        <f t="shared" si="29"/>
        <v>5400000</v>
      </c>
      <c r="H65" s="13">
        <v>575000</v>
      </c>
      <c r="I65" s="41">
        <f t="shared" si="30"/>
        <v>8475000</v>
      </c>
      <c r="J65" s="42"/>
      <c r="K65" s="42"/>
      <c r="L65" s="43"/>
      <c r="M65" s="44"/>
      <c r="N65" s="44"/>
      <c r="O65" s="44"/>
      <c r="P65" s="44"/>
      <c r="Q65" s="44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1"/>
      <c r="B66" s="23">
        <v>10</v>
      </c>
      <c r="C66" s="24" t="s">
        <v>34</v>
      </c>
      <c r="D66" s="45">
        <v>2500000</v>
      </c>
      <c r="E66" s="26">
        <v>20</v>
      </c>
      <c r="F66" s="25">
        <v>350000</v>
      </c>
      <c r="G66" s="45">
        <f t="shared" si="29"/>
        <v>7000000</v>
      </c>
      <c r="H66" s="25">
        <v>1345000</v>
      </c>
      <c r="I66" s="46">
        <f t="shared" si="30"/>
        <v>10845000</v>
      </c>
      <c r="J66" s="42"/>
      <c r="K66" s="42"/>
      <c r="L66" s="43"/>
      <c r="M66" s="44"/>
      <c r="N66" s="44"/>
      <c r="O66" s="44"/>
      <c r="P66" s="44"/>
      <c r="Q66" s="44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>
      <c r="A67" s="1"/>
      <c r="B67" s="47"/>
      <c r="C67" s="47"/>
      <c r="D67" s="47"/>
      <c r="E67" s="48"/>
      <c r="F67" s="47"/>
      <c r="G67" s="47"/>
      <c r="H67" s="47"/>
      <c r="I67" s="47"/>
      <c r="J67" s="1"/>
      <c r="K67" s="1"/>
      <c r="L67" s="1"/>
      <c r="M67" s="3"/>
      <c r="N67" s="3"/>
      <c r="O67" s="3"/>
      <c r="P67" s="3"/>
      <c r="Q67" s="3"/>
      <c r="R67" s="1"/>
      <c r="S67" s="1"/>
      <c r="T67" s="1"/>
      <c r="U67" s="1"/>
      <c r="V67" s="1"/>
      <c r="W67" s="1"/>
      <c r="X67" s="1"/>
      <c r="Y67" s="1"/>
      <c r="Z67" s="1"/>
    </row>
    <row r="68" spans="1:26" ht="29.25" customHeight="1">
      <c r="A68" s="1"/>
      <c r="B68" s="113" t="s">
        <v>5</v>
      </c>
      <c r="C68" s="115" t="s">
        <v>6</v>
      </c>
      <c r="D68" s="105" t="s">
        <v>7</v>
      </c>
      <c r="E68" s="102" t="s">
        <v>8</v>
      </c>
      <c r="F68" s="103"/>
      <c r="G68" s="104"/>
      <c r="H68" s="105" t="s">
        <v>9</v>
      </c>
      <c r="I68" s="106" t="s">
        <v>10</v>
      </c>
      <c r="J68" s="108"/>
      <c r="K68" s="108"/>
      <c r="L68" s="110"/>
      <c r="M68" s="109"/>
      <c r="N68" s="111"/>
      <c r="O68" s="112"/>
      <c r="P68" s="111"/>
      <c r="Q68" s="112"/>
      <c r="R68" s="1"/>
      <c r="S68" s="1"/>
      <c r="T68" s="1"/>
      <c r="U68" s="1"/>
      <c r="V68" s="1"/>
      <c r="W68" s="1"/>
      <c r="X68" s="1"/>
      <c r="Y68" s="1"/>
      <c r="Z68" s="1"/>
    </row>
    <row r="69" spans="1:26" ht="30.75" customHeight="1">
      <c r="A69" s="1"/>
      <c r="B69" s="114"/>
      <c r="C69" s="94"/>
      <c r="D69" s="94"/>
      <c r="E69" s="37" t="s">
        <v>17</v>
      </c>
      <c r="F69" s="37" t="s">
        <v>18</v>
      </c>
      <c r="G69" s="38" t="s">
        <v>19</v>
      </c>
      <c r="H69" s="94"/>
      <c r="I69" s="107"/>
      <c r="J69" s="109"/>
      <c r="K69" s="109"/>
      <c r="L69" s="39"/>
      <c r="M69" s="40"/>
      <c r="N69" s="40"/>
      <c r="O69" s="40"/>
      <c r="P69" s="40"/>
      <c r="Q69" s="40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1"/>
      <c r="B70" s="11">
        <v>11</v>
      </c>
      <c r="C70" s="12" t="s">
        <v>35</v>
      </c>
      <c r="D70" s="13">
        <v>2500000</v>
      </c>
      <c r="E70" s="14">
        <v>16</v>
      </c>
      <c r="F70" s="13">
        <v>350000</v>
      </c>
      <c r="G70" s="13">
        <f t="shared" ref="G70:G73" si="31">E70*F70</f>
        <v>5600000</v>
      </c>
      <c r="H70" s="13">
        <v>450000</v>
      </c>
      <c r="I70" s="41">
        <f t="shared" ref="I70:I73" si="32">D70+G70+H70</f>
        <v>8550000</v>
      </c>
      <c r="J70" s="42"/>
      <c r="K70" s="42"/>
      <c r="L70" s="43"/>
      <c r="M70" s="44"/>
      <c r="N70" s="44"/>
      <c r="O70" s="44"/>
      <c r="P70" s="44"/>
      <c r="Q70" s="44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1"/>
      <c r="B71" s="17">
        <v>12</v>
      </c>
      <c r="C71" s="18" t="s">
        <v>36</v>
      </c>
      <c r="D71" s="13">
        <v>2500000</v>
      </c>
      <c r="E71" s="20">
        <v>18</v>
      </c>
      <c r="F71" s="13">
        <v>350000</v>
      </c>
      <c r="G71" s="13">
        <f t="shared" si="31"/>
        <v>6300000</v>
      </c>
      <c r="H71" s="19">
        <v>600000</v>
      </c>
      <c r="I71" s="41">
        <f t="shared" si="32"/>
        <v>9400000</v>
      </c>
      <c r="J71" s="42"/>
      <c r="K71" s="42"/>
      <c r="L71" s="43"/>
      <c r="M71" s="44"/>
      <c r="N71" s="44"/>
      <c r="O71" s="44"/>
      <c r="P71" s="44"/>
      <c r="Q71" s="44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"/>
      <c r="B72" s="17">
        <v>13</v>
      </c>
      <c r="C72" s="18" t="s">
        <v>37</v>
      </c>
      <c r="D72" s="13">
        <v>2500000</v>
      </c>
      <c r="E72" s="20">
        <v>18</v>
      </c>
      <c r="F72" s="13">
        <v>350000</v>
      </c>
      <c r="G72" s="13">
        <f t="shared" si="31"/>
        <v>6300000</v>
      </c>
      <c r="H72" s="19">
        <v>720000</v>
      </c>
      <c r="I72" s="41">
        <f t="shared" si="32"/>
        <v>9520000</v>
      </c>
      <c r="J72" s="42"/>
      <c r="K72" s="42"/>
      <c r="L72" s="43"/>
      <c r="M72" s="44"/>
      <c r="N72" s="44"/>
      <c r="O72" s="44"/>
      <c r="P72" s="44"/>
      <c r="Q72" s="44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1"/>
      <c r="B73" s="50">
        <v>14</v>
      </c>
      <c r="C73" s="51" t="s">
        <v>38</v>
      </c>
      <c r="D73" s="45">
        <v>2500000</v>
      </c>
      <c r="E73" s="52">
        <v>18</v>
      </c>
      <c r="F73" s="45">
        <v>300000</v>
      </c>
      <c r="G73" s="45">
        <f t="shared" si="31"/>
        <v>5400000</v>
      </c>
      <c r="H73" s="45">
        <v>400000</v>
      </c>
      <c r="I73" s="46">
        <f t="shared" si="32"/>
        <v>8300000</v>
      </c>
      <c r="J73" s="42"/>
      <c r="K73" s="42"/>
      <c r="L73" s="43"/>
      <c r="M73" s="44"/>
      <c r="N73" s="44"/>
      <c r="O73" s="44"/>
      <c r="P73" s="44"/>
      <c r="Q73" s="44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3"/>
      <c r="N74" s="3"/>
      <c r="O74" s="3"/>
      <c r="P74" s="3"/>
      <c r="Q74" s="3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3"/>
      <c r="N75" s="3"/>
      <c r="O75" s="3"/>
      <c r="P75" s="3"/>
      <c r="Q75" s="3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3"/>
      <c r="N76" s="3"/>
      <c r="O76" s="3"/>
      <c r="P76" s="3"/>
      <c r="Q76" s="3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3"/>
      <c r="N77" s="3"/>
      <c r="O77" s="3"/>
      <c r="P77" s="3"/>
      <c r="Q77" s="3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3"/>
      <c r="N78" s="3"/>
      <c r="O78" s="3"/>
      <c r="P78" s="3"/>
      <c r="Q78" s="3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3"/>
      <c r="N79" s="3"/>
      <c r="O79" s="3"/>
      <c r="P79" s="3"/>
      <c r="Q79" s="3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3"/>
      <c r="N80" s="3"/>
      <c r="O80" s="3"/>
      <c r="P80" s="3"/>
      <c r="Q80" s="3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3"/>
      <c r="N81" s="3"/>
      <c r="O81" s="3"/>
      <c r="P81" s="3"/>
      <c r="Q81" s="3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3"/>
      <c r="N82" s="3"/>
      <c r="O82" s="3"/>
      <c r="P82" s="3"/>
      <c r="Q82" s="3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3"/>
      <c r="N83" s="3"/>
      <c r="O83" s="3"/>
      <c r="P83" s="3"/>
      <c r="Q83" s="3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3"/>
      <c r="N84" s="3"/>
      <c r="O84" s="3"/>
      <c r="P84" s="3"/>
      <c r="Q84" s="3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3"/>
      <c r="N85" s="3"/>
      <c r="O85" s="3"/>
      <c r="P85" s="3"/>
      <c r="Q85" s="3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3"/>
      <c r="N86" s="3"/>
      <c r="O86" s="3"/>
      <c r="P86" s="3"/>
      <c r="Q86" s="3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3"/>
      <c r="N87" s="3"/>
      <c r="O87" s="3"/>
      <c r="P87" s="3"/>
      <c r="Q87" s="3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3"/>
      <c r="N88" s="3"/>
      <c r="O88" s="3"/>
      <c r="P88" s="3"/>
      <c r="Q88" s="3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3"/>
      <c r="N89" s="3"/>
      <c r="O89" s="3"/>
      <c r="P89" s="3"/>
      <c r="Q89" s="3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3"/>
      <c r="N90" s="3"/>
      <c r="O90" s="3"/>
      <c r="P90" s="3"/>
      <c r="Q90" s="3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3"/>
      <c r="N91" s="3"/>
      <c r="O91" s="3"/>
      <c r="P91" s="3"/>
      <c r="Q91" s="3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3"/>
      <c r="N92" s="3"/>
      <c r="O92" s="3"/>
      <c r="P92" s="3"/>
      <c r="Q92" s="3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3"/>
      <c r="N93" s="3"/>
      <c r="O93" s="3"/>
      <c r="P93" s="3"/>
      <c r="Q93" s="3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3"/>
      <c r="N94" s="3"/>
      <c r="O94" s="3"/>
      <c r="P94" s="3"/>
      <c r="Q94" s="3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3"/>
      <c r="N95" s="3"/>
      <c r="O95" s="3"/>
      <c r="P95" s="3"/>
      <c r="Q95" s="3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3"/>
      <c r="N96" s="3"/>
      <c r="O96" s="3"/>
      <c r="P96" s="3"/>
      <c r="Q96" s="3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3"/>
      <c r="N97" s="3"/>
      <c r="O97" s="3"/>
      <c r="P97" s="3"/>
      <c r="Q97" s="3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3"/>
      <c r="N98" s="3"/>
      <c r="O98" s="3"/>
      <c r="P98" s="3"/>
      <c r="Q98" s="3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3"/>
      <c r="N99" s="3"/>
      <c r="O99" s="3"/>
      <c r="P99" s="3"/>
      <c r="Q99" s="3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3"/>
      <c r="N100" s="3"/>
      <c r="O100" s="3"/>
      <c r="P100" s="3"/>
      <c r="Q100" s="3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3"/>
      <c r="N101" s="3"/>
      <c r="O101" s="3"/>
      <c r="P101" s="3"/>
      <c r="Q101" s="3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3"/>
      <c r="N102" s="3"/>
      <c r="O102" s="3"/>
      <c r="P102" s="3"/>
      <c r="Q102" s="3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3"/>
      <c r="N103" s="3"/>
      <c r="O103" s="3"/>
      <c r="P103" s="3"/>
      <c r="Q103" s="3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3"/>
      <c r="N104" s="3"/>
      <c r="O104" s="3"/>
      <c r="P104" s="3"/>
      <c r="Q104" s="3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3"/>
      <c r="N105" s="3"/>
      <c r="O105" s="3"/>
      <c r="P105" s="3"/>
      <c r="Q105" s="3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3"/>
      <c r="N106" s="3"/>
      <c r="O106" s="3"/>
      <c r="P106" s="3"/>
      <c r="Q106" s="3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3"/>
      <c r="N107" s="3"/>
      <c r="O107" s="3"/>
      <c r="P107" s="3"/>
      <c r="Q107" s="3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3"/>
      <c r="N108" s="3"/>
      <c r="O108" s="3"/>
      <c r="P108" s="3"/>
      <c r="Q108" s="3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3"/>
      <c r="N109" s="3"/>
      <c r="O109" s="3"/>
      <c r="P109" s="3"/>
      <c r="Q109" s="3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3"/>
      <c r="N110" s="3"/>
      <c r="O110" s="3"/>
      <c r="P110" s="3"/>
      <c r="Q110" s="3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3"/>
      <c r="N111" s="3"/>
      <c r="O111" s="3"/>
      <c r="P111" s="3"/>
      <c r="Q111" s="3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3"/>
      <c r="N112" s="3"/>
      <c r="O112" s="3"/>
      <c r="P112" s="3"/>
      <c r="Q112" s="3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3"/>
      <c r="N113" s="3"/>
      <c r="O113" s="3"/>
      <c r="P113" s="3"/>
      <c r="Q113" s="3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3"/>
      <c r="N114" s="3"/>
      <c r="O114" s="3"/>
      <c r="P114" s="3"/>
      <c r="Q114" s="3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3"/>
      <c r="N115" s="3"/>
      <c r="O115" s="3"/>
      <c r="P115" s="3"/>
      <c r="Q115" s="3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3"/>
      <c r="N116" s="3"/>
      <c r="O116" s="3"/>
      <c r="P116" s="3"/>
      <c r="Q116" s="3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3"/>
      <c r="N117" s="3"/>
      <c r="O117" s="3"/>
      <c r="P117" s="3"/>
      <c r="Q117" s="3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3"/>
      <c r="N118" s="3"/>
      <c r="O118" s="3"/>
      <c r="P118" s="3"/>
      <c r="Q118" s="3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3"/>
      <c r="N119" s="3"/>
      <c r="O119" s="3"/>
      <c r="P119" s="3"/>
      <c r="Q119" s="3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3"/>
      <c r="N120" s="3"/>
      <c r="O120" s="3"/>
      <c r="P120" s="3"/>
      <c r="Q120" s="3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3"/>
      <c r="N121" s="3"/>
      <c r="O121" s="3"/>
      <c r="P121" s="3"/>
      <c r="Q121" s="3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3"/>
      <c r="N122" s="3"/>
      <c r="O122" s="3"/>
      <c r="P122" s="3"/>
      <c r="Q122" s="3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3"/>
      <c r="N123" s="3"/>
      <c r="O123" s="3"/>
      <c r="P123" s="3"/>
      <c r="Q123" s="3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3"/>
      <c r="N124" s="3"/>
      <c r="O124" s="3"/>
      <c r="P124" s="3"/>
      <c r="Q124" s="3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3"/>
      <c r="N125" s="3"/>
      <c r="O125" s="3"/>
      <c r="P125" s="3"/>
      <c r="Q125" s="3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3"/>
      <c r="N126" s="3"/>
      <c r="O126" s="3"/>
      <c r="P126" s="3"/>
      <c r="Q126" s="3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3"/>
      <c r="N127" s="3"/>
      <c r="O127" s="3"/>
      <c r="P127" s="3"/>
      <c r="Q127" s="3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3"/>
      <c r="N128" s="3"/>
      <c r="O128" s="3"/>
      <c r="P128" s="3"/>
      <c r="Q128" s="3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3"/>
      <c r="N129" s="3"/>
      <c r="O129" s="3"/>
      <c r="P129" s="3"/>
      <c r="Q129" s="3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3"/>
      <c r="N130" s="3"/>
      <c r="O130" s="3"/>
      <c r="P130" s="3"/>
      <c r="Q130" s="3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3"/>
      <c r="N131" s="3"/>
      <c r="O131" s="3"/>
      <c r="P131" s="3"/>
      <c r="Q131" s="3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3"/>
      <c r="N132" s="3"/>
      <c r="O132" s="3"/>
      <c r="P132" s="3"/>
      <c r="Q132" s="3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3"/>
      <c r="N133" s="3"/>
      <c r="O133" s="3"/>
      <c r="P133" s="3"/>
      <c r="Q133" s="3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3"/>
      <c r="N134" s="3"/>
      <c r="O134" s="3"/>
      <c r="P134" s="3"/>
      <c r="Q134" s="3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3"/>
      <c r="N135" s="3"/>
      <c r="O135" s="3"/>
      <c r="P135" s="3"/>
      <c r="Q135" s="3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3"/>
      <c r="N136" s="3"/>
      <c r="O136" s="3"/>
      <c r="P136" s="3"/>
      <c r="Q136" s="3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3"/>
      <c r="N137" s="3"/>
      <c r="O137" s="3"/>
      <c r="P137" s="3"/>
      <c r="Q137" s="3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3"/>
      <c r="N138" s="3"/>
      <c r="O138" s="3"/>
      <c r="P138" s="3"/>
      <c r="Q138" s="3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3"/>
      <c r="N139" s="3"/>
      <c r="O139" s="3"/>
      <c r="P139" s="3"/>
      <c r="Q139" s="3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3"/>
      <c r="N140" s="3"/>
      <c r="O140" s="3"/>
      <c r="P140" s="3"/>
      <c r="Q140" s="3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3"/>
      <c r="N141" s="3"/>
      <c r="O141" s="3"/>
      <c r="P141" s="3"/>
      <c r="Q141" s="3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3"/>
      <c r="N142" s="3"/>
      <c r="O142" s="3"/>
      <c r="P142" s="3"/>
      <c r="Q142" s="3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3"/>
      <c r="N143" s="3"/>
      <c r="O143" s="3"/>
      <c r="P143" s="3"/>
      <c r="Q143" s="3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3"/>
      <c r="N144" s="3"/>
      <c r="O144" s="3"/>
      <c r="P144" s="3"/>
      <c r="Q144" s="3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3"/>
      <c r="N145" s="3"/>
      <c r="O145" s="3"/>
      <c r="P145" s="3"/>
      <c r="Q145" s="3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3"/>
      <c r="N146" s="3"/>
      <c r="O146" s="3"/>
      <c r="P146" s="3"/>
      <c r="Q146" s="3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3"/>
      <c r="N147" s="3"/>
      <c r="O147" s="3"/>
      <c r="P147" s="3"/>
      <c r="Q147" s="3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3"/>
      <c r="N148" s="3"/>
      <c r="O148" s="3"/>
      <c r="P148" s="3"/>
      <c r="Q148" s="3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3"/>
      <c r="N149" s="3"/>
      <c r="O149" s="3"/>
      <c r="P149" s="3"/>
      <c r="Q149" s="3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3"/>
      <c r="N150" s="3"/>
      <c r="O150" s="3"/>
      <c r="P150" s="3"/>
      <c r="Q150" s="3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3"/>
      <c r="N151" s="3"/>
      <c r="O151" s="3"/>
      <c r="P151" s="3"/>
      <c r="Q151" s="3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3"/>
      <c r="N152" s="3"/>
      <c r="O152" s="3"/>
      <c r="P152" s="3"/>
      <c r="Q152" s="3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3"/>
      <c r="N153" s="3"/>
      <c r="O153" s="3"/>
      <c r="P153" s="3"/>
      <c r="Q153" s="3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3"/>
      <c r="N154" s="3"/>
      <c r="O154" s="3"/>
      <c r="P154" s="3"/>
      <c r="Q154" s="3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3"/>
      <c r="N155" s="3"/>
      <c r="O155" s="3"/>
      <c r="P155" s="3"/>
      <c r="Q155" s="3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3"/>
      <c r="N156" s="3"/>
      <c r="O156" s="3"/>
      <c r="P156" s="3"/>
      <c r="Q156" s="3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3"/>
      <c r="N157" s="3"/>
      <c r="O157" s="3"/>
      <c r="P157" s="3"/>
      <c r="Q157" s="3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3"/>
      <c r="N158" s="3"/>
      <c r="O158" s="3"/>
      <c r="P158" s="3"/>
      <c r="Q158" s="3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3"/>
      <c r="N159" s="3"/>
      <c r="O159" s="3"/>
      <c r="P159" s="3"/>
      <c r="Q159" s="3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3"/>
      <c r="N160" s="3"/>
      <c r="O160" s="3"/>
      <c r="P160" s="3"/>
      <c r="Q160" s="3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3"/>
      <c r="N161" s="3"/>
      <c r="O161" s="3"/>
      <c r="P161" s="3"/>
      <c r="Q161" s="3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3"/>
      <c r="N162" s="3"/>
      <c r="O162" s="3"/>
      <c r="P162" s="3"/>
      <c r="Q162" s="3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3"/>
      <c r="N163" s="3"/>
      <c r="O163" s="3"/>
      <c r="P163" s="3"/>
      <c r="Q163" s="3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3"/>
      <c r="N164" s="3"/>
      <c r="O164" s="3"/>
      <c r="P164" s="3"/>
      <c r="Q164" s="3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3"/>
      <c r="N165" s="3"/>
      <c r="O165" s="3"/>
      <c r="P165" s="3"/>
      <c r="Q165" s="3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3"/>
      <c r="N166" s="3"/>
      <c r="O166" s="3"/>
      <c r="P166" s="3"/>
      <c r="Q166" s="3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3"/>
      <c r="N167" s="3"/>
      <c r="O167" s="3"/>
      <c r="P167" s="3"/>
      <c r="Q167" s="3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3"/>
      <c r="N168" s="3"/>
      <c r="O168" s="3"/>
      <c r="P168" s="3"/>
      <c r="Q168" s="3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3"/>
      <c r="N169" s="3"/>
      <c r="O169" s="3"/>
      <c r="P169" s="3"/>
      <c r="Q169" s="3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3"/>
      <c r="N170" s="3"/>
      <c r="O170" s="3"/>
      <c r="P170" s="3"/>
      <c r="Q170" s="3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3"/>
      <c r="N171" s="3"/>
      <c r="O171" s="3"/>
      <c r="P171" s="3"/>
      <c r="Q171" s="3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3"/>
      <c r="N172" s="3"/>
      <c r="O172" s="3"/>
      <c r="P172" s="3"/>
      <c r="Q172" s="3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3"/>
      <c r="N173" s="3"/>
      <c r="O173" s="3"/>
      <c r="P173" s="3"/>
      <c r="Q173" s="3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3"/>
      <c r="N174" s="3"/>
      <c r="O174" s="3"/>
      <c r="P174" s="3"/>
      <c r="Q174" s="3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3"/>
      <c r="N175" s="3"/>
      <c r="O175" s="3"/>
      <c r="P175" s="3"/>
      <c r="Q175" s="3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3"/>
      <c r="N176" s="3"/>
      <c r="O176" s="3"/>
      <c r="P176" s="3"/>
      <c r="Q176" s="3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3"/>
      <c r="N177" s="3"/>
      <c r="O177" s="3"/>
      <c r="P177" s="3"/>
      <c r="Q177" s="3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3"/>
      <c r="N178" s="3"/>
      <c r="O178" s="3"/>
      <c r="P178" s="3"/>
      <c r="Q178" s="3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3"/>
      <c r="N179" s="3"/>
      <c r="O179" s="3"/>
      <c r="P179" s="3"/>
      <c r="Q179" s="3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3"/>
      <c r="N180" s="3"/>
      <c r="O180" s="3"/>
      <c r="P180" s="3"/>
      <c r="Q180" s="3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3"/>
      <c r="N181" s="3"/>
      <c r="O181" s="3"/>
      <c r="P181" s="3"/>
      <c r="Q181" s="3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3"/>
      <c r="N182" s="3"/>
      <c r="O182" s="3"/>
      <c r="P182" s="3"/>
      <c r="Q182" s="3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3"/>
      <c r="N183" s="3"/>
      <c r="O183" s="3"/>
      <c r="P183" s="3"/>
      <c r="Q183" s="3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3"/>
      <c r="N184" s="3"/>
      <c r="O184" s="3"/>
      <c r="P184" s="3"/>
      <c r="Q184" s="3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3"/>
      <c r="N185" s="3"/>
      <c r="O185" s="3"/>
      <c r="P185" s="3"/>
      <c r="Q185" s="3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3"/>
      <c r="N186" s="3"/>
      <c r="O186" s="3"/>
      <c r="P186" s="3"/>
      <c r="Q186" s="3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3"/>
      <c r="N187" s="3"/>
      <c r="O187" s="3"/>
      <c r="P187" s="3"/>
      <c r="Q187" s="3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3"/>
      <c r="N188" s="3"/>
      <c r="O188" s="3"/>
      <c r="P188" s="3"/>
      <c r="Q188" s="3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3"/>
      <c r="N189" s="3"/>
      <c r="O189" s="3"/>
      <c r="P189" s="3"/>
      <c r="Q189" s="3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3"/>
      <c r="N190" s="3"/>
      <c r="O190" s="3"/>
      <c r="P190" s="3"/>
      <c r="Q190" s="3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3"/>
      <c r="N191" s="3"/>
      <c r="O191" s="3"/>
      <c r="P191" s="3"/>
      <c r="Q191" s="3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3"/>
      <c r="N192" s="3"/>
      <c r="O192" s="3"/>
      <c r="P192" s="3"/>
      <c r="Q192" s="3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3"/>
      <c r="N193" s="3"/>
      <c r="O193" s="3"/>
      <c r="P193" s="3"/>
      <c r="Q193" s="3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3"/>
      <c r="N194" s="3"/>
      <c r="O194" s="3"/>
      <c r="P194" s="3"/>
      <c r="Q194" s="3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3"/>
      <c r="N195" s="3"/>
      <c r="O195" s="3"/>
      <c r="P195" s="3"/>
      <c r="Q195" s="3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3"/>
      <c r="N196" s="3"/>
      <c r="O196" s="3"/>
      <c r="P196" s="3"/>
      <c r="Q196" s="3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3"/>
      <c r="N197" s="3"/>
      <c r="O197" s="3"/>
      <c r="P197" s="3"/>
      <c r="Q197" s="3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3"/>
      <c r="N198" s="3"/>
      <c r="O198" s="3"/>
      <c r="P198" s="3"/>
      <c r="Q198" s="3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3"/>
      <c r="N199" s="3"/>
      <c r="O199" s="3"/>
      <c r="P199" s="3"/>
      <c r="Q199" s="3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3"/>
      <c r="N200" s="3"/>
      <c r="O200" s="3"/>
      <c r="P200" s="3"/>
      <c r="Q200" s="3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3"/>
      <c r="N201" s="3"/>
      <c r="O201" s="3"/>
      <c r="P201" s="3"/>
      <c r="Q201" s="3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3"/>
      <c r="N202" s="3"/>
      <c r="O202" s="3"/>
      <c r="P202" s="3"/>
      <c r="Q202" s="3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3"/>
      <c r="N203" s="3"/>
      <c r="O203" s="3"/>
      <c r="P203" s="3"/>
      <c r="Q203" s="3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3"/>
      <c r="N204" s="3"/>
      <c r="O204" s="3"/>
      <c r="P204" s="3"/>
      <c r="Q204" s="3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3"/>
      <c r="N205" s="3"/>
      <c r="O205" s="3"/>
      <c r="P205" s="3"/>
      <c r="Q205" s="3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3"/>
      <c r="N206" s="3"/>
      <c r="O206" s="3"/>
      <c r="P206" s="3"/>
      <c r="Q206" s="3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3"/>
      <c r="N207" s="3"/>
      <c r="O207" s="3"/>
      <c r="P207" s="3"/>
      <c r="Q207" s="3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3"/>
      <c r="N208" s="3"/>
      <c r="O208" s="3"/>
      <c r="P208" s="3"/>
      <c r="Q208" s="3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3"/>
      <c r="N209" s="3"/>
      <c r="O209" s="3"/>
      <c r="P209" s="3"/>
      <c r="Q209" s="3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3"/>
      <c r="N210" s="3"/>
      <c r="O210" s="3"/>
      <c r="P210" s="3"/>
      <c r="Q210" s="3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3"/>
      <c r="N211" s="3"/>
      <c r="O211" s="3"/>
      <c r="P211" s="3"/>
      <c r="Q211" s="3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3"/>
      <c r="N212" s="3"/>
      <c r="O212" s="3"/>
      <c r="P212" s="3"/>
      <c r="Q212" s="3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3"/>
      <c r="N213" s="3"/>
      <c r="O213" s="3"/>
      <c r="P213" s="3"/>
      <c r="Q213" s="3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3"/>
      <c r="N214" s="3"/>
      <c r="O214" s="3"/>
      <c r="P214" s="3"/>
      <c r="Q214" s="3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3"/>
      <c r="N215" s="3"/>
      <c r="O215" s="3"/>
      <c r="P215" s="3"/>
      <c r="Q215" s="3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3"/>
      <c r="N216" s="3"/>
      <c r="O216" s="3"/>
      <c r="P216" s="3"/>
      <c r="Q216" s="3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3"/>
      <c r="N217" s="3"/>
      <c r="O217" s="3"/>
      <c r="P217" s="3"/>
      <c r="Q217" s="3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3"/>
      <c r="N218" s="3"/>
      <c r="O218" s="3"/>
      <c r="P218" s="3"/>
      <c r="Q218" s="3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3"/>
      <c r="N219" s="3"/>
      <c r="O219" s="3"/>
      <c r="P219" s="3"/>
      <c r="Q219" s="3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3"/>
      <c r="N220" s="3"/>
      <c r="O220" s="3"/>
      <c r="P220" s="3"/>
      <c r="Q220" s="3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3"/>
      <c r="N221" s="3"/>
      <c r="O221" s="3"/>
      <c r="P221" s="3"/>
      <c r="Q221" s="3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3"/>
      <c r="N222" s="3"/>
      <c r="O222" s="3"/>
      <c r="P222" s="3"/>
      <c r="Q222" s="3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3"/>
      <c r="N223" s="3"/>
      <c r="O223" s="3"/>
      <c r="P223" s="3"/>
      <c r="Q223" s="3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3"/>
      <c r="N224" s="3"/>
      <c r="O224" s="3"/>
      <c r="P224" s="3"/>
      <c r="Q224" s="3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3"/>
      <c r="N225" s="3"/>
      <c r="O225" s="3"/>
      <c r="P225" s="3"/>
      <c r="Q225" s="3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3"/>
      <c r="N226" s="3"/>
      <c r="O226" s="3"/>
      <c r="P226" s="3"/>
      <c r="Q226" s="3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3"/>
      <c r="N227" s="3"/>
      <c r="O227" s="3"/>
      <c r="P227" s="3"/>
      <c r="Q227" s="3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3"/>
      <c r="N228" s="3"/>
      <c r="O228" s="3"/>
      <c r="P228" s="3"/>
      <c r="Q228" s="3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3"/>
      <c r="N229" s="3"/>
      <c r="O229" s="3"/>
      <c r="P229" s="3"/>
      <c r="Q229" s="3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3"/>
      <c r="N230" s="3"/>
      <c r="O230" s="3"/>
      <c r="P230" s="3"/>
      <c r="Q230" s="3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3"/>
      <c r="N231" s="3"/>
      <c r="O231" s="3"/>
      <c r="P231" s="3"/>
      <c r="Q231" s="3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3"/>
      <c r="N232" s="3"/>
      <c r="O232" s="3"/>
      <c r="P232" s="3"/>
      <c r="Q232" s="3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3"/>
      <c r="N233" s="3"/>
      <c r="O233" s="3"/>
      <c r="P233" s="3"/>
      <c r="Q233" s="3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3"/>
      <c r="N234" s="3"/>
      <c r="O234" s="3"/>
      <c r="P234" s="3"/>
      <c r="Q234" s="3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3"/>
      <c r="N235" s="3"/>
      <c r="O235" s="3"/>
      <c r="P235" s="3"/>
      <c r="Q235" s="3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3"/>
      <c r="N236" s="3"/>
      <c r="O236" s="3"/>
      <c r="P236" s="3"/>
      <c r="Q236" s="3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3"/>
      <c r="N237" s="3"/>
      <c r="O237" s="3"/>
      <c r="P237" s="3"/>
      <c r="Q237" s="3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3"/>
      <c r="N238" s="3"/>
      <c r="O238" s="3"/>
      <c r="P238" s="3"/>
      <c r="Q238" s="3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3"/>
      <c r="N239" s="3"/>
      <c r="O239" s="3"/>
      <c r="P239" s="3"/>
      <c r="Q239" s="3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3"/>
      <c r="N240" s="3"/>
      <c r="O240" s="3"/>
      <c r="P240" s="3"/>
      <c r="Q240" s="3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3"/>
      <c r="N241" s="3"/>
      <c r="O241" s="3"/>
      <c r="P241" s="3"/>
      <c r="Q241" s="3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3"/>
      <c r="N242" s="3"/>
      <c r="O242" s="3"/>
      <c r="P242" s="3"/>
      <c r="Q242" s="3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3"/>
      <c r="N243" s="3"/>
      <c r="O243" s="3"/>
      <c r="P243" s="3"/>
      <c r="Q243" s="3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3"/>
      <c r="N244" s="3"/>
      <c r="O244" s="3"/>
      <c r="P244" s="3"/>
      <c r="Q244" s="3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3"/>
      <c r="N245" s="3"/>
      <c r="O245" s="3"/>
      <c r="P245" s="3"/>
      <c r="Q245" s="3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3"/>
      <c r="N246" s="3"/>
      <c r="O246" s="3"/>
      <c r="P246" s="3"/>
      <c r="Q246" s="3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3"/>
      <c r="N247" s="3"/>
      <c r="O247" s="3"/>
      <c r="P247" s="3"/>
      <c r="Q247" s="3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3"/>
      <c r="N248" s="3"/>
      <c r="O248" s="3"/>
      <c r="P248" s="3"/>
      <c r="Q248" s="3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3"/>
      <c r="N249" s="3"/>
      <c r="O249" s="3"/>
      <c r="P249" s="3"/>
      <c r="Q249" s="3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3"/>
      <c r="N250" s="3"/>
      <c r="O250" s="3"/>
      <c r="P250" s="3"/>
      <c r="Q250" s="3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3"/>
      <c r="N251" s="3"/>
      <c r="O251" s="3"/>
      <c r="P251" s="3"/>
      <c r="Q251" s="3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3"/>
      <c r="N252" s="3"/>
      <c r="O252" s="3"/>
      <c r="P252" s="3"/>
      <c r="Q252" s="3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2"/>
      <c r="F253" s="1"/>
      <c r="G253" s="1"/>
      <c r="H253" s="1"/>
      <c r="I253" s="1"/>
      <c r="J253" s="1"/>
      <c r="K253" s="1"/>
      <c r="L253" s="1"/>
      <c r="M253" s="3"/>
      <c r="N253" s="3"/>
      <c r="O253" s="3"/>
      <c r="P253" s="3"/>
      <c r="Q253" s="3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2"/>
      <c r="F254" s="1"/>
      <c r="G254" s="1"/>
      <c r="H254" s="1"/>
      <c r="I254" s="1"/>
      <c r="J254" s="1"/>
      <c r="K254" s="1"/>
      <c r="L254" s="1"/>
      <c r="M254" s="3"/>
      <c r="N254" s="3"/>
      <c r="O254" s="3"/>
      <c r="P254" s="3"/>
      <c r="Q254" s="3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2"/>
      <c r="F255" s="1"/>
      <c r="G255" s="1"/>
      <c r="H255" s="1"/>
      <c r="I255" s="1"/>
      <c r="J255" s="1"/>
      <c r="K255" s="1"/>
      <c r="L255" s="1"/>
      <c r="M255" s="3"/>
      <c r="N255" s="3"/>
      <c r="O255" s="3"/>
      <c r="P255" s="3"/>
      <c r="Q255" s="3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2"/>
      <c r="F256" s="1"/>
      <c r="G256" s="1"/>
      <c r="H256" s="1"/>
      <c r="I256" s="1"/>
      <c r="J256" s="1"/>
      <c r="K256" s="1"/>
      <c r="L256" s="1"/>
      <c r="M256" s="3"/>
      <c r="N256" s="3"/>
      <c r="O256" s="3"/>
      <c r="P256" s="3"/>
      <c r="Q256" s="3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2"/>
      <c r="F257" s="1"/>
      <c r="G257" s="1"/>
      <c r="H257" s="1"/>
      <c r="I257" s="1"/>
      <c r="J257" s="1"/>
      <c r="K257" s="1"/>
      <c r="L257" s="1"/>
      <c r="M257" s="3"/>
      <c r="N257" s="3"/>
      <c r="O257" s="3"/>
      <c r="P257" s="3"/>
      <c r="Q257" s="3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2"/>
      <c r="F258" s="1"/>
      <c r="G258" s="1"/>
      <c r="H258" s="1"/>
      <c r="I258" s="1"/>
      <c r="J258" s="1"/>
      <c r="K258" s="1"/>
      <c r="L258" s="1"/>
      <c r="M258" s="3"/>
      <c r="N258" s="3"/>
      <c r="O258" s="3"/>
      <c r="P258" s="3"/>
      <c r="Q258" s="3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2"/>
      <c r="F259" s="1"/>
      <c r="G259" s="1"/>
      <c r="H259" s="1"/>
      <c r="I259" s="1"/>
      <c r="J259" s="1"/>
      <c r="K259" s="1"/>
      <c r="L259" s="1"/>
      <c r="M259" s="3"/>
      <c r="N259" s="3"/>
      <c r="O259" s="3"/>
      <c r="P259" s="3"/>
      <c r="Q259" s="3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2"/>
      <c r="F260" s="1"/>
      <c r="G260" s="1"/>
      <c r="H260" s="1"/>
      <c r="I260" s="1"/>
      <c r="J260" s="1"/>
      <c r="K260" s="1"/>
      <c r="L260" s="1"/>
      <c r="M260" s="3"/>
      <c r="N260" s="3"/>
      <c r="O260" s="3"/>
      <c r="P260" s="3"/>
      <c r="Q260" s="3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2"/>
      <c r="F261" s="1"/>
      <c r="G261" s="1"/>
      <c r="H261" s="1"/>
      <c r="I261" s="1"/>
      <c r="J261" s="1"/>
      <c r="K261" s="1"/>
      <c r="L261" s="1"/>
      <c r="M261" s="3"/>
      <c r="N261" s="3"/>
      <c r="O261" s="3"/>
      <c r="P261" s="3"/>
      <c r="Q261" s="3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2"/>
      <c r="F262" s="1"/>
      <c r="G262" s="1"/>
      <c r="H262" s="1"/>
      <c r="I262" s="1"/>
      <c r="J262" s="1"/>
      <c r="K262" s="1"/>
      <c r="L262" s="1"/>
      <c r="M262" s="3"/>
      <c r="N262" s="3"/>
      <c r="O262" s="3"/>
      <c r="P262" s="3"/>
      <c r="Q262" s="3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2"/>
      <c r="F263" s="1"/>
      <c r="G263" s="1"/>
      <c r="H263" s="1"/>
      <c r="I263" s="1"/>
      <c r="J263" s="1"/>
      <c r="K263" s="1"/>
      <c r="L263" s="1"/>
      <c r="M263" s="3"/>
      <c r="N263" s="3"/>
      <c r="O263" s="3"/>
      <c r="P263" s="3"/>
      <c r="Q263" s="3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2"/>
      <c r="F264" s="1"/>
      <c r="G264" s="1"/>
      <c r="H264" s="1"/>
      <c r="I264" s="1"/>
      <c r="J264" s="1"/>
      <c r="K264" s="1"/>
      <c r="L264" s="1"/>
      <c r="M264" s="3"/>
      <c r="N264" s="3"/>
      <c r="O264" s="3"/>
      <c r="P264" s="3"/>
      <c r="Q264" s="3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2"/>
      <c r="F265" s="1"/>
      <c r="G265" s="1"/>
      <c r="H265" s="1"/>
      <c r="I265" s="1"/>
      <c r="J265" s="1"/>
      <c r="K265" s="1"/>
      <c r="L265" s="1"/>
      <c r="M265" s="3"/>
      <c r="N265" s="3"/>
      <c r="O265" s="3"/>
      <c r="P265" s="3"/>
      <c r="Q265" s="3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2"/>
      <c r="F266" s="1"/>
      <c r="G266" s="1"/>
      <c r="H266" s="1"/>
      <c r="I266" s="1"/>
      <c r="J266" s="1"/>
      <c r="K266" s="1"/>
      <c r="L266" s="1"/>
      <c r="M266" s="3"/>
      <c r="N266" s="3"/>
      <c r="O266" s="3"/>
      <c r="P266" s="3"/>
      <c r="Q266" s="3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2"/>
      <c r="F267" s="1"/>
      <c r="G267" s="1"/>
      <c r="H267" s="1"/>
      <c r="I267" s="1"/>
      <c r="J267" s="1"/>
      <c r="K267" s="1"/>
      <c r="L267" s="1"/>
      <c r="M267" s="3"/>
      <c r="N267" s="3"/>
      <c r="O267" s="3"/>
      <c r="P267" s="3"/>
      <c r="Q267" s="3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2"/>
      <c r="F268" s="1"/>
      <c r="G268" s="1"/>
      <c r="H268" s="1"/>
      <c r="I268" s="1"/>
      <c r="J268" s="1"/>
      <c r="K268" s="1"/>
      <c r="L268" s="1"/>
      <c r="M268" s="3"/>
      <c r="N268" s="3"/>
      <c r="O268" s="3"/>
      <c r="P268" s="3"/>
      <c r="Q268" s="3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2"/>
      <c r="F269" s="1"/>
      <c r="G269" s="1"/>
      <c r="H269" s="1"/>
      <c r="I269" s="1"/>
      <c r="J269" s="1"/>
      <c r="K269" s="1"/>
      <c r="L269" s="1"/>
      <c r="M269" s="3"/>
      <c r="N269" s="3"/>
      <c r="O269" s="3"/>
      <c r="P269" s="3"/>
      <c r="Q269" s="3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2"/>
      <c r="F270" s="1"/>
      <c r="G270" s="1"/>
      <c r="H270" s="1"/>
      <c r="I270" s="1"/>
      <c r="J270" s="1"/>
      <c r="K270" s="1"/>
      <c r="L270" s="1"/>
      <c r="M270" s="3"/>
      <c r="N270" s="3"/>
      <c r="O270" s="3"/>
      <c r="P270" s="3"/>
      <c r="Q270" s="3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2"/>
      <c r="F271" s="1"/>
      <c r="G271" s="1"/>
      <c r="H271" s="1"/>
      <c r="I271" s="1"/>
      <c r="J271" s="1"/>
      <c r="K271" s="1"/>
      <c r="L271" s="1"/>
      <c r="M271" s="3"/>
      <c r="N271" s="3"/>
      <c r="O271" s="3"/>
      <c r="P271" s="3"/>
      <c r="Q271" s="3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2"/>
      <c r="F272" s="1"/>
      <c r="G272" s="1"/>
      <c r="H272" s="1"/>
      <c r="I272" s="1"/>
      <c r="J272" s="1"/>
      <c r="K272" s="1"/>
      <c r="L272" s="1"/>
      <c r="M272" s="3"/>
      <c r="N272" s="3"/>
      <c r="O272" s="3"/>
      <c r="P272" s="3"/>
      <c r="Q272" s="3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2"/>
      <c r="F273" s="1"/>
      <c r="G273" s="1"/>
      <c r="H273" s="1"/>
      <c r="I273" s="1"/>
      <c r="J273" s="1"/>
      <c r="K273" s="1"/>
      <c r="L273" s="1"/>
      <c r="M273" s="3"/>
      <c r="N273" s="3"/>
      <c r="O273" s="3"/>
      <c r="P273" s="3"/>
      <c r="Q273" s="3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2"/>
      <c r="F274" s="1"/>
      <c r="G274" s="1"/>
      <c r="H274" s="1"/>
      <c r="I274" s="1"/>
      <c r="J274" s="1"/>
      <c r="K274" s="1"/>
      <c r="L274" s="1"/>
      <c r="M274" s="3"/>
      <c r="N274" s="3"/>
      <c r="O274" s="3"/>
      <c r="P274" s="3"/>
      <c r="Q274" s="3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2"/>
      <c r="F275" s="1"/>
      <c r="G275" s="1"/>
      <c r="H275" s="1"/>
      <c r="I275" s="1"/>
      <c r="J275" s="1"/>
      <c r="K275" s="1"/>
      <c r="L275" s="1"/>
      <c r="M275" s="3"/>
      <c r="N275" s="3"/>
      <c r="O275" s="3"/>
      <c r="P275" s="3"/>
      <c r="Q275" s="3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2"/>
      <c r="F276" s="1"/>
      <c r="G276" s="1"/>
      <c r="H276" s="1"/>
      <c r="I276" s="1"/>
      <c r="J276" s="1"/>
      <c r="K276" s="1"/>
      <c r="L276" s="1"/>
      <c r="M276" s="3"/>
      <c r="N276" s="3"/>
      <c r="O276" s="3"/>
      <c r="P276" s="3"/>
      <c r="Q276" s="3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2"/>
      <c r="F277" s="1"/>
      <c r="G277" s="1"/>
      <c r="H277" s="1"/>
      <c r="I277" s="1"/>
      <c r="J277" s="1"/>
      <c r="K277" s="1"/>
      <c r="L277" s="1"/>
      <c r="M277" s="3"/>
      <c r="N277" s="3"/>
      <c r="O277" s="3"/>
      <c r="P277" s="3"/>
      <c r="Q277" s="3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2"/>
      <c r="F278" s="1"/>
      <c r="G278" s="1"/>
      <c r="H278" s="1"/>
      <c r="I278" s="1"/>
      <c r="J278" s="1"/>
      <c r="K278" s="1"/>
      <c r="L278" s="1"/>
      <c r="M278" s="3"/>
      <c r="N278" s="3"/>
      <c r="O278" s="3"/>
      <c r="P278" s="3"/>
      <c r="Q278" s="3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2"/>
      <c r="F279" s="1"/>
      <c r="G279" s="1"/>
      <c r="H279" s="1"/>
      <c r="I279" s="1"/>
      <c r="J279" s="1"/>
      <c r="K279" s="1"/>
      <c r="L279" s="1"/>
      <c r="M279" s="3"/>
      <c r="N279" s="3"/>
      <c r="O279" s="3"/>
      <c r="P279" s="3"/>
      <c r="Q279" s="3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2"/>
      <c r="F280" s="1"/>
      <c r="G280" s="1"/>
      <c r="H280" s="1"/>
      <c r="I280" s="1"/>
      <c r="J280" s="1"/>
      <c r="K280" s="1"/>
      <c r="L280" s="1"/>
      <c r="M280" s="3"/>
      <c r="N280" s="3"/>
      <c r="O280" s="3"/>
      <c r="P280" s="3"/>
      <c r="Q280" s="3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2"/>
      <c r="F281" s="1"/>
      <c r="G281" s="1"/>
      <c r="H281" s="1"/>
      <c r="I281" s="1"/>
      <c r="J281" s="1"/>
      <c r="K281" s="1"/>
      <c r="L281" s="1"/>
      <c r="M281" s="3"/>
      <c r="N281" s="3"/>
      <c r="O281" s="3"/>
      <c r="P281" s="3"/>
      <c r="Q281" s="3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2"/>
      <c r="F282" s="1"/>
      <c r="G282" s="1"/>
      <c r="H282" s="1"/>
      <c r="I282" s="1"/>
      <c r="J282" s="1"/>
      <c r="K282" s="1"/>
      <c r="L282" s="1"/>
      <c r="M282" s="3"/>
      <c r="N282" s="3"/>
      <c r="O282" s="3"/>
      <c r="P282" s="3"/>
      <c r="Q282" s="3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2"/>
      <c r="F283" s="1"/>
      <c r="G283" s="1"/>
      <c r="H283" s="1"/>
      <c r="I283" s="1"/>
      <c r="J283" s="1"/>
      <c r="K283" s="1"/>
      <c r="L283" s="1"/>
      <c r="M283" s="3"/>
      <c r="N283" s="3"/>
      <c r="O283" s="3"/>
      <c r="P283" s="3"/>
      <c r="Q283" s="3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2"/>
      <c r="F284" s="1"/>
      <c r="G284" s="1"/>
      <c r="H284" s="1"/>
      <c r="I284" s="1"/>
      <c r="J284" s="1"/>
      <c r="K284" s="1"/>
      <c r="L284" s="1"/>
      <c r="M284" s="3"/>
      <c r="N284" s="3"/>
      <c r="O284" s="3"/>
      <c r="P284" s="3"/>
      <c r="Q284" s="3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2"/>
      <c r="F285" s="1"/>
      <c r="G285" s="1"/>
      <c r="H285" s="1"/>
      <c r="I285" s="1"/>
      <c r="J285" s="1"/>
      <c r="K285" s="1"/>
      <c r="L285" s="1"/>
      <c r="M285" s="3"/>
      <c r="N285" s="3"/>
      <c r="O285" s="3"/>
      <c r="P285" s="3"/>
      <c r="Q285" s="3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2"/>
      <c r="F286" s="1"/>
      <c r="G286" s="1"/>
      <c r="H286" s="1"/>
      <c r="I286" s="1"/>
      <c r="J286" s="1"/>
      <c r="K286" s="1"/>
      <c r="L286" s="1"/>
      <c r="M286" s="3"/>
      <c r="N286" s="3"/>
      <c r="O286" s="3"/>
      <c r="P286" s="3"/>
      <c r="Q286" s="3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2"/>
      <c r="F287" s="1"/>
      <c r="G287" s="1"/>
      <c r="H287" s="1"/>
      <c r="I287" s="1"/>
      <c r="J287" s="1"/>
      <c r="K287" s="1"/>
      <c r="L287" s="1"/>
      <c r="M287" s="3"/>
      <c r="N287" s="3"/>
      <c r="O287" s="3"/>
      <c r="P287" s="3"/>
      <c r="Q287" s="3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2"/>
      <c r="F288" s="1"/>
      <c r="G288" s="1"/>
      <c r="H288" s="1"/>
      <c r="I288" s="1"/>
      <c r="J288" s="1"/>
      <c r="K288" s="1"/>
      <c r="L288" s="1"/>
      <c r="M288" s="3"/>
      <c r="N288" s="3"/>
      <c r="O288" s="3"/>
      <c r="P288" s="3"/>
      <c r="Q288" s="3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2"/>
      <c r="F289" s="1"/>
      <c r="G289" s="1"/>
      <c r="H289" s="1"/>
      <c r="I289" s="1"/>
      <c r="J289" s="1"/>
      <c r="K289" s="1"/>
      <c r="L289" s="1"/>
      <c r="M289" s="3"/>
      <c r="N289" s="3"/>
      <c r="O289" s="3"/>
      <c r="P289" s="3"/>
      <c r="Q289" s="3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2"/>
      <c r="F290" s="1"/>
      <c r="G290" s="1"/>
      <c r="H290" s="1"/>
      <c r="I290" s="1"/>
      <c r="J290" s="1"/>
      <c r="K290" s="1"/>
      <c r="L290" s="1"/>
      <c r="M290" s="3"/>
      <c r="N290" s="3"/>
      <c r="O290" s="3"/>
      <c r="P290" s="3"/>
      <c r="Q290" s="3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2"/>
      <c r="F291" s="1"/>
      <c r="G291" s="1"/>
      <c r="H291" s="1"/>
      <c r="I291" s="1"/>
      <c r="J291" s="1"/>
      <c r="K291" s="1"/>
      <c r="L291" s="1"/>
      <c r="M291" s="3"/>
      <c r="N291" s="3"/>
      <c r="O291" s="3"/>
      <c r="P291" s="3"/>
      <c r="Q291" s="3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2"/>
      <c r="F292" s="1"/>
      <c r="G292" s="1"/>
      <c r="H292" s="1"/>
      <c r="I292" s="1"/>
      <c r="J292" s="1"/>
      <c r="K292" s="1"/>
      <c r="L292" s="1"/>
      <c r="M292" s="3"/>
      <c r="N292" s="3"/>
      <c r="O292" s="3"/>
      <c r="P292" s="3"/>
      <c r="Q292" s="3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2"/>
      <c r="F293" s="1"/>
      <c r="G293" s="1"/>
      <c r="H293" s="1"/>
      <c r="I293" s="1"/>
      <c r="J293" s="1"/>
      <c r="K293" s="1"/>
      <c r="L293" s="1"/>
      <c r="M293" s="3"/>
      <c r="N293" s="3"/>
      <c r="O293" s="3"/>
      <c r="P293" s="3"/>
      <c r="Q293" s="3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2"/>
      <c r="F294" s="1"/>
      <c r="G294" s="1"/>
      <c r="H294" s="1"/>
      <c r="I294" s="1"/>
      <c r="J294" s="1"/>
      <c r="K294" s="1"/>
      <c r="L294" s="1"/>
      <c r="M294" s="3"/>
      <c r="N294" s="3"/>
      <c r="O294" s="3"/>
      <c r="P294" s="3"/>
      <c r="Q294" s="3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2"/>
      <c r="F295" s="1"/>
      <c r="G295" s="1"/>
      <c r="H295" s="1"/>
      <c r="I295" s="1"/>
      <c r="J295" s="1"/>
      <c r="K295" s="1"/>
      <c r="L295" s="1"/>
      <c r="M295" s="3"/>
      <c r="N295" s="3"/>
      <c r="O295" s="3"/>
      <c r="P295" s="3"/>
      <c r="Q295" s="3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2"/>
      <c r="F296" s="1"/>
      <c r="G296" s="1"/>
      <c r="H296" s="1"/>
      <c r="I296" s="1"/>
      <c r="J296" s="1"/>
      <c r="K296" s="1"/>
      <c r="L296" s="1"/>
      <c r="M296" s="3"/>
      <c r="N296" s="3"/>
      <c r="O296" s="3"/>
      <c r="P296" s="3"/>
      <c r="Q296" s="3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2"/>
      <c r="F297" s="1"/>
      <c r="G297" s="1"/>
      <c r="H297" s="1"/>
      <c r="I297" s="1"/>
      <c r="J297" s="1"/>
      <c r="K297" s="1"/>
      <c r="L297" s="1"/>
      <c r="M297" s="3"/>
      <c r="N297" s="3"/>
      <c r="O297" s="3"/>
      <c r="P297" s="3"/>
      <c r="Q297" s="3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2"/>
      <c r="F298" s="1"/>
      <c r="G298" s="1"/>
      <c r="H298" s="1"/>
      <c r="I298" s="1"/>
      <c r="J298" s="1"/>
      <c r="K298" s="1"/>
      <c r="L298" s="1"/>
      <c r="M298" s="3"/>
      <c r="N298" s="3"/>
      <c r="O298" s="3"/>
      <c r="P298" s="3"/>
      <c r="Q298" s="3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2"/>
      <c r="F299" s="1"/>
      <c r="G299" s="1"/>
      <c r="H299" s="1"/>
      <c r="I299" s="1"/>
      <c r="J299" s="1"/>
      <c r="K299" s="1"/>
      <c r="L299" s="1"/>
      <c r="M299" s="3"/>
      <c r="N299" s="3"/>
      <c r="O299" s="3"/>
      <c r="P299" s="3"/>
      <c r="Q299" s="3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2"/>
      <c r="F300" s="1"/>
      <c r="G300" s="1"/>
      <c r="H300" s="1"/>
      <c r="I300" s="1"/>
      <c r="J300" s="1"/>
      <c r="K300" s="1"/>
      <c r="L300" s="1"/>
      <c r="M300" s="3"/>
      <c r="N300" s="3"/>
      <c r="O300" s="3"/>
      <c r="P300" s="3"/>
      <c r="Q300" s="3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2"/>
      <c r="F301" s="1"/>
      <c r="G301" s="1"/>
      <c r="H301" s="1"/>
      <c r="I301" s="1"/>
      <c r="J301" s="1"/>
      <c r="K301" s="1"/>
      <c r="L301" s="1"/>
      <c r="M301" s="3"/>
      <c r="N301" s="3"/>
      <c r="O301" s="3"/>
      <c r="P301" s="3"/>
      <c r="Q301" s="3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2"/>
      <c r="F302" s="1"/>
      <c r="G302" s="1"/>
      <c r="H302" s="1"/>
      <c r="I302" s="1"/>
      <c r="J302" s="1"/>
      <c r="K302" s="1"/>
      <c r="L302" s="1"/>
      <c r="M302" s="3"/>
      <c r="N302" s="3"/>
      <c r="O302" s="3"/>
      <c r="P302" s="3"/>
      <c r="Q302" s="3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2"/>
      <c r="F303" s="1"/>
      <c r="G303" s="1"/>
      <c r="H303" s="1"/>
      <c r="I303" s="1"/>
      <c r="J303" s="1"/>
      <c r="K303" s="1"/>
      <c r="L303" s="1"/>
      <c r="M303" s="3"/>
      <c r="N303" s="3"/>
      <c r="O303" s="3"/>
      <c r="P303" s="3"/>
      <c r="Q303" s="3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2"/>
      <c r="F304" s="1"/>
      <c r="G304" s="1"/>
      <c r="H304" s="1"/>
      <c r="I304" s="1"/>
      <c r="J304" s="1"/>
      <c r="K304" s="1"/>
      <c r="L304" s="1"/>
      <c r="M304" s="3"/>
      <c r="N304" s="3"/>
      <c r="O304" s="3"/>
      <c r="P304" s="3"/>
      <c r="Q304" s="3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2"/>
      <c r="F305" s="1"/>
      <c r="G305" s="1"/>
      <c r="H305" s="1"/>
      <c r="I305" s="1"/>
      <c r="J305" s="1"/>
      <c r="K305" s="1"/>
      <c r="L305" s="1"/>
      <c r="M305" s="3"/>
      <c r="N305" s="3"/>
      <c r="O305" s="3"/>
      <c r="P305" s="3"/>
      <c r="Q305" s="3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2"/>
      <c r="F306" s="1"/>
      <c r="G306" s="1"/>
      <c r="H306" s="1"/>
      <c r="I306" s="1"/>
      <c r="J306" s="1"/>
      <c r="K306" s="1"/>
      <c r="L306" s="1"/>
      <c r="M306" s="3"/>
      <c r="N306" s="3"/>
      <c r="O306" s="3"/>
      <c r="P306" s="3"/>
      <c r="Q306" s="3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2"/>
      <c r="F307" s="1"/>
      <c r="G307" s="1"/>
      <c r="H307" s="1"/>
      <c r="I307" s="1"/>
      <c r="J307" s="1"/>
      <c r="K307" s="1"/>
      <c r="L307" s="1"/>
      <c r="M307" s="3"/>
      <c r="N307" s="3"/>
      <c r="O307" s="3"/>
      <c r="P307" s="3"/>
      <c r="Q307" s="3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2"/>
      <c r="F308" s="1"/>
      <c r="G308" s="1"/>
      <c r="H308" s="1"/>
      <c r="I308" s="1"/>
      <c r="J308" s="1"/>
      <c r="K308" s="1"/>
      <c r="L308" s="1"/>
      <c r="M308" s="3"/>
      <c r="N308" s="3"/>
      <c r="O308" s="3"/>
      <c r="P308" s="3"/>
      <c r="Q308" s="3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2"/>
      <c r="F309" s="1"/>
      <c r="G309" s="1"/>
      <c r="H309" s="1"/>
      <c r="I309" s="1"/>
      <c r="J309" s="1"/>
      <c r="K309" s="1"/>
      <c r="L309" s="1"/>
      <c r="M309" s="3"/>
      <c r="N309" s="3"/>
      <c r="O309" s="3"/>
      <c r="P309" s="3"/>
      <c r="Q309" s="3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2"/>
      <c r="F310" s="1"/>
      <c r="G310" s="1"/>
      <c r="H310" s="1"/>
      <c r="I310" s="1"/>
      <c r="J310" s="1"/>
      <c r="K310" s="1"/>
      <c r="L310" s="1"/>
      <c r="M310" s="3"/>
      <c r="N310" s="3"/>
      <c r="O310" s="3"/>
      <c r="P310" s="3"/>
      <c r="Q310" s="3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2"/>
      <c r="F311" s="1"/>
      <c r="G311" s="1"/>
      <c r="H311" s="1"/>
      <c r="I311" s="1"/>
      <c r="J311" s="1"/>
      <c r="K311" s="1"/>
      <c r="L311" s="1"/>
      <c r="M311" s="3"/>
      <c r="N311" s="3"/>
      <c r="O311" s="3"/>
      <c r="P311" s="3"/>
      <c r="Q311" s="3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2"/>
      <c r="F312" s="1"/>
      <c r="G312" s="1"/>
      <c r="H312" s="1"/>
      <c r="I312" s="1"/>
      <c r="J312" s="1"/>
      <c r="K312" s="1"/>
      <c r="L312" s="1"/>
      <c r="M312" s="3"/>
      <c r="N312" s="3"/>
      <c r="O312" s="3"/>
      <c r="P312" s="3"/>
      <c r="Q312" s="3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2"/>
      <c r="F313" s="1"/>
      <c r="G313" s="1"/>
      <c r="H313" s="1"/>
      <c r="I313" s="1"/>
      <c r="J313" s="1"/>
      <c r="K313" s="1"/>
      <c r="L313" s="1"/>
      <c r="M313" s="3"/>
      <c r="N313" s="3"/>
      <c r="O313" s="3"/>
      <c r="P313" s="3"/>
      <c r="Q313" s="3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2"/>
      <c r="F314" s="1"/>
      <c r="G314" s="1"/>
      <c r="H314" s="1"/>
      <c r="I314" s="1"/>
      <c r="J314" s="1"/>
      <c r="K314" s="1"/>
      <c r="L314" s="1"/>
      <c r="M314" s="3"/>
      <c r="N314" s="3"/>
      <c r="O314" s="3"/>
      <c r="P314" s="3"/>
      <c r="Q314" s="3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2"/>
      <c r="F315" s="1"/>
      <c r="G315" s="1"/>
      <c r="H315" s="1"/>
      <c r="I315" s="1"/>
      <c r="J315" s="1"/>
      <c r="K315" s="1"/>
      <c r="L315" s="1"/>
      <c r="M315" s="3"/>
      <c r="N315" s="3"/>
      <c r="O315" s="3"/>
      <c r="P315" s="3"/>
      <c r="Q315" s="3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2"/>
      <c r="F316" s="1"/>
      <c r="G316" s="1"/>
      <c r="H316" s="1"/>
      <c r="I316" s="1"/>
      <c r="J316" s="1"/>
      <c r="K316" s="1"/>
      <c r="L316" s="1"/>
      <c r="M316" s="3"/>
      <c r="N316" s="3"/>
      <c r="O316" s="3"/>
      <c r="P316" s="3"/>
      <c r="Q316" s="3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2"/>
      <c r="F317" s="1"/>
      <c r="G317" s="1"/>
      <c r="H317" s="1"/>
      <c r="I317" s="1"/>
      <c r="J317" s="1"/>
      <c r="K317" s="1"/>
      <c r="L317" s="1"/>
      <c r="M317" s="3"/>
      <c r="N317" s="3"/>
      <c r="O317" s="3"/>
      <c r="P317" s="3"/>
      <c r="Q317" s="3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2"/>
      <c r="F318" s="1"/>
      <c r="G318" s="1"/>
      <c r="H318" s="1"/>
      <c r="I318" s="1"/>
      <c r="J318" s="1"/>
      <c r="K318" s="1"/>
      <c r="L318" s="1"/>
      <c r="M318" s="3"/>
      <c r="N318" s="3"/>
      <c r="O318" s="3"/>
      <c r="P318" s="3"/>
      <c r="Q318" s="3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2"/>
      <c r="F319" s="1"/>
      <c r="G319" s="1"/>
      <c r="H319" s="1"/>
      <c r="I319" s="1"/>
      <c r="J319" s="1"/>
      <c r="K319" s="1"/>
      <c r="L319" s="1"/>
      <c r="M319" s="3"/>
      <c r="N319" s="3"/>
      <c r="O319" s="3"/>
      <c r="P319" s="3"/>
      <c r="Q319" s="3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2"/>
      <c r="F320" s="1"/>
      <c r="G320" s="1"/>
      <c r="H320" s="1"/>
      <c r="I320" s="1"/>
      <c r="J320" s="1"/>
      <c r="K320" s="1"/>
      <c r="L320" s="1"/>
      <c r="M320" s="3"/>
      <c r="N320" s="3"/>
      <c r="O320" s="3"/>
      <c r="P320" s="3"/>
      <c r="Q320" s="3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2"/>
      <c r="F321" s="1"/>
      <c r="G321" s="1"/>
      <c r="H321" s="1"/>
      <c r="I321" s="1"/>
      <c r="J321" s="1"/>
      <c r="K321" s="1"/>
      <c r="L321" s="1"/>
      <c r="M321" s="3"/>
      <c r="N321" s="3"/>
      <c r="O321" s="3"/>
      <c r="P321" s="3"/>
      <c r="Q321" s="3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2"/>
      <c r="F322" s="1"/>
      <c r="G322" s="1"/>
      <c r="H322" s="1"/>
      <c r="I322" s="1"/>
      <c r="J322" s="1"/>
      <c r="K322" s="1"/>
      <c r="L322" s="1"/>
      <c r="M322" s="3"/>
      <c r="N322" s="3"/>
      <c r="O322" s="3"/>
      <c r="P322" s="3"/>
      <c r="Q322" s="3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2"/>
      <c r="F323" s="1"/>
      <c r="G323" s="1"/>
      <c r="H323" s="1"/>
      <c r="I323" s="1"/>
      <c r="J323" s="1"/>
      <c r="K323" s="1"/>
      <c r="L323" s="1"/>
      <c r="M323" s="3"/>
      <c r="N323" s="3"/>
      <c r="O323" s="3"/>
      <c r="P323" s="3"/>
      <c r="Q323" s="3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2"/>
      <c r="F324" s="1"/>
      <c r="G324" s="1"/>
      <c r="H324" s="1"/>
      <c r="I324" s="1"/>
      <c r="J324" s="1"/>
      <c r="K324" s="1"/>
      <c r="L324" s="1"/>
      <c r="M324" s="3"/>
      <c r="N324" s="3"/>
      <c r="O324" s="3"/>
      <c r="P324" s="3"/>
      <c r="Q324" s="3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2"/>
      <c r="F325" s="1"/>
      <c r="G325" s="1"/>
      <c r="H325" s="1"/>
      <c r="I325" s="1"/>
      <c r="J325" s="1"/>
      <c r="K325" s="1"/>
      <c r="L325" s="1"/>
      <c r="M325" s="3"/>
      <c r="N325" s="3"/>
      <c r="O325" s="3"/>
      <c r="P325" s="3"/>
      <c r="Q325" s="3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2"/>
      <c r="F326" s="1"/>
      <c r="G326" s="1"/>
      <c r="H326" s="1"/>
      <c r="I326" s="1"/>
      <c r="J326" s="1"/>
      <c r="K326" s="1"/>
      <c r="L326" s="1"/>
      <c r="M326" s="3"/>
      <c r="N326" s="3"/>
      <c r="O326" s="3"/>
      <c r="P326" s="3"/>
      <c r="Q326" s="3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2"/>
      <c r="F327" s="1"/>
      <c r="G327" s="1"/>
      <c r="H327" s="1"/>
      <c r="I327" s="1"/>
      <c r="J327" s="1"/>
      <c r="K327" s="1"/>
      <c r="L327" s="1"/>
      <c r="M327" s="3"/>
      <c r="N327" s="3"/>
      <c r="O327" s="3"/>
      <c r="P327" s="3"/>
      <c r="Q327" s="3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2"/>
      <c r="F328" s="1"/>
      <c r="G328" s="1"/>
      <c r="H328" s="1"/>
      <c r="I328" s="1"/>
      <c r="J328" s="1"/>
      <c r="K328" s="1"/>
      <c r="L328" s="1"/>
      <c r="M328" s="3"/>
      <c r="N328" s="3"/>
      <c r="O328" s="3"/>
      <c r="P328" s="3"/>
      <c r="Q328" s="3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2"/>
      <c r="F329" s="1"/>
      <c r="G329" s="1"/>
      <c r="H329" s="1"/>
      <c r="I329" s="1"/>
      <c r="J329" s="1"/>
      <c r="K329" s="1"/>
      <c r="L329" s="1"/>
      <c r="M329" s="3"/>
      <c r="N329" s="3"/>
      <c r="O329" s="3"/>
      <c r="P329" s="3"/>
      <c r="Q329" s="3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2"/>
      <c r="F330" s="1"/>
      <c r="G330" s="1"/>
      <c r="H330" s="1"/>
      <c r="I330" s="1"/>
      <c r="J330" s="1"/>
      <c r="K330" s="1"/>
      <c r="L330" s="1"/>
      <c r="M330" s="3"/>
      <c r="N330" s="3"/>
      <c r="O330" s="3"/>
      <c r="P330" s="3"/>
      <c r="Q330" s="3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2"/>
      <c r="F331" s="1"/>
      <c r="G331" s="1"/>
      <c r="H331" s="1"/>
      <c r="I331" s="1"/>
      <c r="J331" s="1"/>
      <c r="K331" s="1"/>
      <c r="L331" s="1"/>
      <c r="M331" s="3"/>
      <c r="N331" s="3"/>
      <c r="O331" s="3"/>
      <c r="P331" s="3"/>
      <c r="Q331" s="3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2"/>
      <c r="F332" s="1"/>
      <c r="G332" s="1"/>
      <c r="H332" s="1"/>
      <c r="I332" s="1"/>
      <c r="J332" s="1"/>
      <c r="K332" s="1"/>
      <c r="L332" s="1"/>
      <c r="M332" s="3"/>
      <c r="N332" s="3"/>
      <c r="O332" s="3"/>
      <c r="P332" s="3"/>
      <c r="Q332" s="3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2"/>
      <c r="F333" s="1"/>
      <c r="G333" s="1"/>
      <c r="H333" s="1"/>
      <c r="I333" s="1"/>
      <c r="J333" s="1"/>
      <c r="K333" s="1"/>
      <c r="L333" s="1"/>
      <c r="M333" s="3"/>
      <c r="N333" s="3"/>
      <c r="O333" s="3"/>
      <c r="P333" s="3"/>
      <c r="Q333" s="3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2"/>
      <c r="F334" s="1"/>
      <c r="G334" s="1"/>
      <c r="H334" s="1"/>
      <c r="I334" s="1"/>
      <c r="J334" s="1"/>
      <c r="K334" s="1"/>
      <c r="L334" s="1"/>
      <c r="M334" s="3"/>
      <c r="N334" s="3"/>
      <c r="O334" s="3"/>
      <c r="P334" s="3"/>
      <c r="Q334" s="3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2"/>
      <c r="F335" s="1"/>
      <c r="G335" s="1"/>
      <c r="H335" s="1"/>
      <c r="I335" s="1"/>
      <c r="J335" s="1"/>
      <c r="K335" s="1"/>
      <c r="L335" s="1"/>
      <c r="M335" s="3"/>
      <c r="N335" s="3"/>
      <c r="O335" s="3"/>
      <c r="P335" s="3"/>
      <c r="Q335" s="3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2"/>
      <c r="F336" s="1"/>
      <c r="G336" s="1"/>
      <c r="H336" s="1"/>
      <c r="I336" s="1"/>
      <c r="J336" s="1"/>
      <c r="K336" s="1"/>
      <c r="L336" s="1"/>
      <c r="M336" s="3"/>
      <c r="N336" s="3"/>
      <c r="O336" s="3"/>
      <c r="P336" s="3"/>
      <c r="Q336" s="3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2"/>
      <c r="F337" s="1"/>
      <c r="G337" s="1"/>
      <c r="H337" s="1"/>
      <c r="I337" s="1"/>
      <c r="J337" s="1"/>
      <c r="K337" s="1"/>
      <c r="L337" s="1"/>
      <c r="M337" s="3"/>
      <c r="N337" s="3"/>
      <c r="O337" s="3"/>
      <c r="P337" s="3"/>
      <c r="Q337" s="3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2"/>
      <c r="F338" s="1"/>
      <c r="G338" s="1"/>
      <c r="H338" s="1"/>
      <c r="I338" s="1"/>
      <c r="J338" s="1"/>
      <c r="K338" s="1"/>
      <c r="L338" s="1"/>
      <c r="M338" s="3"/>
      <c r="N338" s="3"/>
      <c r="O338" s="3"/>
      <c r="P338" s="3"/>
      <c r="Q338" s="3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2"/>
      <c r="F339" s="1"/>
      <c r="G339" s="1"/>
      <c r="H339" s="1"/>
      <c r="I339" s="1"/>
      <c r="J339" s="1"/>
      <c r="K339" s="1"/>
      <c r="L339" s="1"/>
      <c r="M339" s="3"/>
      <c r="N339" s="3"/>
      <c r="O339" s="3"/>
      <c r="P339" s="3"/>
      <c r="Q339" s="3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2"/>
      <c r="F340" s="1"/>
      <c r="G340" s="1"/>
      <c r="H340" s="1"/>
      <c r="I340" s="1"/>
      <c r="J340" s="1"/>
      <c r="K340" s="1"/>
      <c r="L340" s="1"/>
      <c r="M340" s="3"/>
      <c r="N340" s="3"/>
      <c r="O340" s="3"/>
      <c r="P340" s="3"/>
      <c r="Q340" s="3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2"/>
      <c r="F341" s="1"/>
      <c r="G341" s="1"/>
      <c r="H341" s="1"/>
      <c r="I341" s="1"/>
      <c r="J341" s="1"/>
      <c r="K341" s="1"/>
      <c r="L341" s="1"/>
      <c r="M341" s="3"/>
      <c r="N341" s="3"/>
      <c r="O341" s="3"/>
      <c r="P341" s="3"/>
      <c r="Q341" s="3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2"/>
      <c r="F342" s="1"/>
      <c r="G342" s="1"/>
      <c r="H342" s="1"/>
      <c r="I342" s="1"/>
      <c r="J342" s="1"/>
      <c r="K342" s="1"/>
      <c r="L342" s="1"/>
      <c r="M342" s="3"/>
      <c r="N342" s="3"/>
      <c r="O342" s="3"/>
      <c r="P342" s="3"/>
      <c r="Q342" s="3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2"/>
      <c r="F343" s="1"/>
      <c r="G343" s="1"/>
      <c r="H343" s="1"/>
      <c r="I343" s="1"/>
      <c r="J343" s="1"/>
      <c r="K343" s="1"/>
      <c r="L343" s="1"/>
      <c r="M343" s="3"/>
      <c r="N343" s="3"/>
      <c r="O343" s="3"/>
      <c r="P343" s="3"/>
      <c r="Q343" s="3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2"/>
      <c r="F344" s="1"/>
      <c r="G344" s="1"/>
      <c r="H344" s="1"/>
      <c r="I344" s="1"/>
      <c r="J344" s="1"/>
      <c r="K344" s="1"/>
      <c r="L344" s="1"/>
      <c r="M344" s="3"/>
      <c r="N344" s="3"/>
      <c r="O344" s="3"/>
      <c r="P344" s="3"/>
      <c r="Q344" s="3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2"/>
      <c r="F345" s="1"/>
      <c r="G345" s="1"/>
      <c r="H345" s="1"/>
      <c r="I345" s="1"/>
      <c r="J345" s="1"/>
      <c r="K345" s="1"/>
      <c r="L345" s="1"/>
      <c r="M345" s="3"/>
      <c r="N345" s="3"/>
      <c r="O345" s="3"/>
      <c r="P345" s="3"/>
      <c r="Q345" s="3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2"/>
      <c r="F346" s="1"/>
      <c r="G346" s="1"/>
      <c r="H346" s="1"/>
      <c r="I346" s="1"/>
      <c r="J346" s="1"/>
      <c r="K346" s="1"/>
      <c r="L346" s="1"/>
      <c r="M346" s="3"/>
      <c r="N346" s="3"/>
      <c r="O346" s="3"/>
      <c r="P346" s="3"/>
      <c r="Q346" s="3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2"/>
      <c r="F347" s="1"/>
      <c r="G347" s="1"/>
      <c r="H347" s="1"/>
      <c r="I347" s="1"/>
      <c r="J347" s="1"/>
      <c r="K347" s="1"/>
      <c r="L347" s="1"/>
      <c r="M347" s="3"/>
      <c r="N347" s="3"/>
      <c r="O347" s="3"/>
      <c r="P347" s="3"/>
      <c r="Q347" s="3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2"/>
      <c r="F348" s="1"/>
      <c r="G348" s="1"/>
      <c r="H348" s="1"/>
      <c r="I348" s="1"/>
      <c r="J348" s="1"/>
      <c r="K348" s="1"/>
      <c r="L348" s="1"/>
      <c r="M348" s="3"/>
      <c r="N348" s="3"/>
      <c r="O348" s="3"/>
      <c r="P348" s="3"/>
      <c r="Q348" s="3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2"/>
      <c r="F349" s="1"/>
      <c r="G349" s="1"/>
      <c r="H349" s="1"/>
      <c r="I349" s="1"/>
      <c r="J349" s="1"/>
      <c r="K349" s="1"/>
      <c r="L349" s="1"/>
      <c r="M349" s="3"/>
      <c r="N349" s="3"/>
      <c r="O349" s="3"/>
      <c r="P349" s="3"/>
      <c r="Q349" s="3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2"/>
      <c r="F350" s="1"/>
      <c r="G350" s="1"/>
      <c r="H350" s="1"/>
      <c r="I350" s="1"/>
      <c r="J350" s="1"/>
      <c r="K350" s="1"/>
      <c r="L350" s="1"/>
      <c r="M350" s="3"/>
      <c r="N350" s="3"/>
      <c r="O350" s="3"/>
      <c r="P350" s="3"/>
      <c r="Q350" s="3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2"/>
      <c r="F351" s="1"/>
      <c r="G351" s="1"/>
      <c r="H351" s="1"/>
      <c r="I351" s="1"/>
      <c r="J351" s="1"/>
      <c r="K351" s="1"/>
      <c r="L351" s="1"/>
      <c r="M351" s="3"/>
      <c r="N351" s="3"/>
      <c r="O351" s="3"/>
      <c r="P351" s="3"/>
      <c r="Q351" s="3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2"/>
      <c r="F352" s="1"/>
      <c r="G352" s="1"/>
      <c r="H352" s="1"/>
      <c r="I352" s="1"/>
      <c r="J352" s="1"/>
      <c r="K352" s="1"/>
      <c r="L352" s="1"/>
      <c r="M352" s="3"/>
      <c r="N352" s="3"/>
      <c r="O352" s="3"/>
      <c r="P352" s="3"/>
      <c r="Q352" s="3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2"/>
      <c r="F353" s="1"/>
      <c r="G353" s="1"/>
      <c r="H353" s="1"/>
      <c r="I353" s="1"/>
      <c r="J353" s="1"/>
      <c r="K353" s="1"/>
      <c r="L353" s="1"/>
      <c r="M353" s="3"/>
      <c r="N353" s="3"/>
      <c r="O353" s="3"/>
      <c r="P353" s="3"/>
      <c r="Q353" s="3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2"/>
      <c r="F354" s="1"/>
      <c r="G354" s="1"/>
      <c r="H354" s="1"/>
      <c r="I354" s="1"/>
      <c r="J354" s="1"/>
      <c r="K354" s="1"/>
      <c r="L354" s="1"/>
      <c r="M354" s="3"/>
      <c r="N354" s="3"/>
      <c r="O354" s="3"/>
      <c r="P354" s="3"/>
      <c r="Q354" s="3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2"/>
      <c r="F355" s="1"/>
      <c r="G355" s="1"/>
      <c r="H355" s="1"/>
      <c r="I355" s="1"/>
      <c r="J355" s="1"/>
      <c r="K355" s="1"/>
      <c r="L355" s="1"/>
      <c r="M355" s="3"/>
      <c r="N355" s="3"/>
      <c r="O355" s="3"/>
      <c r="P355" s="3"/>
      <c r="Q355" s="3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2"/>
      <c r="F356" s="1"/>
      <c r="G356" s="1"/>
      <c r="H356" s="1"/>
      <c r="I356" s="1"/>
      <c r="J356" s="1"/>
      <c r="K356" s="1"/>
      <c r="L356" s="1"/>
      <c r="M356" s="3"/>
      <c r="N356" s="3"/>
      <c r="O356" s="3"/>
      <c r="P356" s="3"/>
      <c r="Q356" s="3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2"/>
      <c r="F357" s="1"/>
      <c r="G357" s="1"/>
      <c r="H357" s="1"/>
      <c r="I357" s="1"/>
      <c r="J357" s="1"/>
      <c r="K357" s="1"/>
      <c r="L357" s="1"/>
      <c r="M357" s="3"/>
      <c r="N357" s="3"/>
      <c r="O357" s="3"/>
      <c r="P357" s="3"/>
      <c r="Q357" s="3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2"/>
      <c r="F358" s="1"/>
      <c r="G358" s="1"/>
      <c r="H358" s="1"/>
      <c r="I358" s="1"/>
      <c r="J358" s="1"/>
      <c r="K358" s="1"/>
      <c r="L358" s="1"/>
      <c r="M358" s="3"/>
      <c r="N358" s="3"/>
      <c r="O358" s="3"/>
      <c r="P358" s="3"/>
      <c r="Q358" s="3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2"/>
      <c r="F359" s="1"/>
      <c r="G359" s="1"/>
      <c r="H359" s="1"/>
      <c r="I359" s="1"/>
      <c r="J359" s="1"/>
      <c r="K359" s="1"/>
      <c r="L359" s="1"/>
      <c r="M359" s="3"/>
      <c r="N359" s="3"/>
      <c r="O359" s="3"/>
      <c r="P359" s="3"/>
      <c r="Q359" s="3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2"/>
      <c r="F360" s="1"/>
      <c r="G360" s="1"/>
      <c r="H360" s="1"/>
      <c r="I360" s="1"/>
      <c r="J360" s="1"/>
      <c r="K360" s="1"/>
      <c r="L360" s="1"/>
      <c r="M360" s="3"/>
      <c r="N360" s="3"/>
      <c r="O360" s="3"/>
      <c r="P360" s="3"/>
      <c r="Q360" s="3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2"/>
      <c r="F361" s="1"/>
      <c r="G361" s="1"/>
      <c r="H361" s="1"/>
      <c r="I361" s="1"/>
      <c r="J361" s="1"/>
      <c r="K361" s="1"/>
      <c r="L361" s="1"/>
      <c r="M361" s="3"/>
      <c r="N361" s="3"/>
      <c r="O361" s="3"/>
      <c r="P361" s="3"/>
      <c r="Q361" s="3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2"/>
      <c r="F362" s="1"/>
      <c r="G362" s="1"/>
      <c r="H362" s="1"/>
      <c r="I362" s="1"/>
      <c r="J362" s="1"/>
      <c r="K362" s="1"/>
      <c r="L362" s="1"/>
      <c r="M362" s="3"/>
      <c r="N362" s="3"/>
      <c r="O362" s="3"/>
      <c r="P362" s="3"/>
      <c r="Q362" s="3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2"/>
      <c r="F363" s="1"/>
      <c r="G363" s="1"/>
      <c r="H363" s="1"/>
      <c r="I363" s="1"/>
      <c r="J363" s="1"/>
      <c r="K363" s="1"/>
      <c r="L363" s="1"/>
      <c r="M363" s="3"/>
      <c r="N363" s="3"/>
      <c r="O363" s="3"/>
      <c r="P363" s="3"/>
      <c r="Q363" s="3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2"/>
      <c r="F364" s="1"/>
      <c r="G364" s="1"/>
      <c r="H364" s="1"/>
      <c r="I364" s="1"/>
      <c r="J364" s="1"/>
      <c r="K364" s="1"/>
      <c r="L364" s="1"/>
      <c r="M364" s="3"/>
      <c r="N364" s="3"/>
      <c r="O364" s="3"/>
      <c r="P364" s="3"/>
      <c r="Q364" s="3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2"/>
      <c r="F365" s="1"/>
      <c r="G365" s="1"/>
      <c r="H365" s="1"/>
      <c r="I365" s="1"/>
      <c r="J365" s="1"/>
      <c r="K365" s="1"/>
      <c r="L365" s="1"/>
      <c r="M365" s="3"/>
      <c r="N365" s="3"/>
      <c r="O365" s="3"/>
      <c r="P365" s="3"/>
      <c r="Q365" s="3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2"/>
      <c r="F366" s="1"/>
      <c r="G366" s="1"/>
      <c r="H366" s="1"/>
      <c r="I366" s="1"/>
      <c r="J366" s="1"/>
      <c r="K366" s="1"/>
      <c r="L366" s="1"/>
      <c r="M366" s="3"/>
      <c r="N366" s="3"/>
      <c r="O366" s="3"/>
      <c r="P366" s="3"/>
      <c r="Q366" s="3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2"/>
      <c r="F367" s="1"/>
      <c r="G367" s="1"/>
      <c r="H367" s="1"/>
      <c r="I367" s="1"/>
      <c r="J367" s="1"/>
      <c r="K367" s="1"/>
      <c r="L367" s="1"/>
      <c r="M367" s="3"/>
      <c r="N367" s="3"/>
      <c r="O367" s="3"/>
      <c r="P367" s="3"/>
      <c r="Q367" s="3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2"/>
      <c r="F368" s="1"/>
      <c r="G368" s="1"/>
      <c r="H368" s="1"/>
      <c r="I368" s="1"/>
      <c r="J368" s="1"/>
      <c r="K368" s="1"/>
      <c r="L368" s="1"/>
      <c r="M368" s="3"/>
      <c r="N368" s="3"/>
      <c r="O368" s="3"/>
      <c r="P368" s="3"/>
      <c r="Q368" s="3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2"/>
      <c r="F369" s="1"/>
      <c r="G369" s="1"/>
      <c r="H369" s="1"/>
      <c r="I369" s="1"/>
      <c r="J369" s="1"/>
      <c r="K369" s="1"/>
      <c r="L369" s="1"/>
      <c r="M369" s="3"/>
      <c r="N369" s="3"/>
      <c r="O369" s="3"/>
      <c r="P369" s="3"/>
      <c r="Q369" s="3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2"/>
      <c r="F370" s="1"/>
      <c r="G370" s="1"/>
      <c r="H370" s="1"/>
      <c r="I370" s="1"/>
      <c r="J370" s="1"/>
      <c r="K370" s="1"/>
      <c r="L370" s="1"/>
      <c r="M370" s="3"/>
      <c r="N370" s="3"/>
      <c r="O370" s="3"/>
      <c r="P370" s="3"/>
      <c r="Q370" s="3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2"/>
      <c r="F371" s="1"/>
      <c r="G371" s="1"/>
      <c r="H371" s="1"/>
      <c r="I371" s="1"/>
      <c r="J371" s="1"/>
      <c r="K371" s="1"/>
      <c r="L371" s="1"/>
      <c r="M371" s="3"/>
      <c r="N371" s="3"/>
      <c r="O371" s="3"/>
      <c r="P371" s="3"/>
      <c r="Q371" s="3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2"/>
      <c r="F372" s="1"/>
      <c r="G372" s="1"/>
      <c r="H372" s="1"/>
      <c r="I372" s="1"/>
      <c r="J372" s="1"/>
      <c r="K372" s="1"/>
      <c r="L372" s="1"/>
      <c r="M372" s="3"/>
      <c r="N372" s="3"/>
      <c r="O372" s="3"/>
      <c r="P372" s="3"/>
      <c r="Q372" s="3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2"/>
      <c r="F373" s="1"/>
      <c r="G373" s="1"/>
      <c r="H373" s="1"/>
      <c r="I373" s="1"/>
      <c r="J373" s="1"/>
      <c r="K373" s="1"/>
      <c r="L373" s="1"/>
      <c r="M373" s="3"/>
      <c r="N373" s="3"/>
      <c r="O373" s="3"/>
      <c r="P373" s="3"/>
      <c r="Q373" s="3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2"/>
      <c r="F374" s="1"/>
      <c r="G374" s="1"/>
      <c r="H374" s="1"/>
      <c r="I374" s="1"/>
      <c r="J374" s="1"/>
      <c r="K374" s="1"/>
      <c r="L374" s="1"/>
      <c r="M374" s="3"/>
      <c r="N374" s="3"/>
      <c r="O374" s="3"/>
      <c r="P374" s="3"/>
      <c r="Q374" s="3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2"/>
      <c r="F375" s="1"/>
      <c r="G375" s="1"/>
      <c r="H375" s="1"/>
      <c r="I375" s="1"/>
      <c r="J375" s="1"/>
      <c r="K375" s="1"/>
      <c r="L375" s="1"/>
      <c r="M375" s="3"/>
      <c r="N375" s="3"/>
      <c r="O375" s="3"/>
      <c r="P375" s="3"/>
      <c r="Q375" s="3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2"/>
      <c r="F376" s="1"/>
      <c r="G376" s="1"/>
      <c r="H376" s="1"/>
      <c r="I376" s="1"/>
      <c r="J376" s="1"/>
      <c r="K376" s="1"/>
      <c r="L376" s="1"/>
      <c r="M376" s="3"/>
      <c r="N376" s="3"/>
      <c r="O376" s="3"/>
      <c r="P376" s="3"/>
      <c r="Q376" s="3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2"/>
      <c r="F377" s="1"/>
      <c r="G377" s="1"/>
      <c r="H377" s="1"/>
      <c r="I377" s="1"/>
      <c r="J377" s="1"/>
      <c r="K377" s="1"/>
      <c r="L377" s="1"/>
      <c r="M377" s="3"/>
      <c r="N377" s="3"/>
      <c r="O377" s="3"/>
      <c r="P377" s="3"/>
      <c r="Q377" s="3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2"/>
      <c r="F378" s="1"/>
      <c r="G378" s="1"/>
      <c r="H378" s="1"/>
      <c r="I378" s="1"/>
      <c r="J378" s="1"/>
      <c r="K378" s="1"/>
      <c r="L378" s="1"/>
      <c r="M378" s="3"/>
      <c r="N378" s="3"/>
      <c r="O378" s="3"/>
      <c r="P378" s="3"/>
      <c r="Q378" s="3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2"/>
      <c r="F379" s="1"/>
      <c r="G379" s="1"/>
      <c r="H379" s="1"/>
      <c r="I379" s="1"/>
      <c r="J379" s="1"/>
      <c r="K379" s="1"/>
      <c r="L379" s="1"/>
      <c r="M379" s="3"/>
      <c r="N379" s="3"/>
      <c r="O379" s="3"/>
      <c r="P379" s="3"/>
      <c r="Q379" s="3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2"/>
      <c r="F380" s="1"/>
      <c r="G380" s="1"/>
      <c r="H380" s="1"/>
      <c r="I380" s="1"/>
      <c r="J380" s="1"/>
      <c r="K380" s="1"/>
      <c r="L380" s="1"/>
      <c r="M380" s="3"/>
      <c r="N380" s="3"/>
      <c r="O380" s="3"/>
      <c r="P380" s="3"/>
      <c r="Q380" s="3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2"/>
      <c r="F381" s="1"/>
      <c r="G381" s="1"/>
      <c r="H381" s="1"/>
      <c r="I381" s="1"/>
      <c r="J381" s="1"/>
      <c r="K381" s="1"/>
      <c r="L381" s="1"/>
      <c r="M381" s="3"/>
      <c r="N381" s="3"/>
      <c r="O381" s="3"/>
      <c r="P381" s="3"/>
      <c r="Q381" s="3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2"/>
      <c r="F382" s="1"/>
      <c r="G382" s="1"/>
      <c r="H382" s="1"/>
      <c r="I382" s="1"/>
      <c r="J382" s="1"/>
      <c r="K382" s="1"/>
      <c r="L382" s="1"/>
      <c r="M382" s="3"/>
      <c r="N382" s="3"/>
      <c r="O382" s="3"/>
      <c r="P382" s="3"/>
      <c r="Q382" s="3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2"/>
      <c r="F383" s="1"/>
      <c r="G383" s="1"/>
      <c r="H383" s="1"/>
      <c r="I383" s="1"/>
      <c r="J383" s="1"/>
      <c r="K383" s="1"/>
      <c r="L383" s="1"/>
      <c r="M383" s="3"/>
      <c r="N383" s="3"/>
      <c r="O383" s="3"/>
      <c r="P383" s="3"/>
      <c r="Q383" s="3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2"/>
      <c r="F384" s="1"/>
      <c r="G384" s="1"/>
      <c r="H384" s="1"/>
      <c r="I384" s="1"/>
      <c r="J384" s="1"/>
      <c r="K384" s="1"/>
      <c r="L384" s="1"/>
      <c r="M384" s="3"/>
      <c r="N384" s="3"/>
      <c r="O384" s="3"/>
      <c r="P384" s="3"/>
      <c r="Q384" s="3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2"/>
      <c r="F385" s="1"/>
      <c r="G385" s="1"/>
      <c r="H385" s="1"/>
      <c r="I385" s="1"/>
      <c r="J385" s="1"/>
      <c r="K385" s="1"/>
      <c r="L385" s="1"/>
      <c r="M385" s="3"/>
      <c r="N385" s="3"/>
      <c r="O385" s="3"/>
      <c r="P385" s="3"/>
      <c r="Q385" s="3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2"/>
      <c r="F386" s="1"/>
      <c r="G386" s="1"/>
      <c r="H386" s="1"/>
      <c r="I386" s="1"/>
      <c r="J386" s="1"/>
      <c r="K386" s="1"/>
      <c r="L386" s="1"/>
      <c r="M386" s="3"/>
      <c r="N386" s="3"/>
      <c r="O386" s="3"/>
      <c r="P386" s="3"/>
      <c r="Q386" s="3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2"/>
      <c r="F387" s="1"/>
      <c r="G387" s="1"/>
      <c r="H387" s="1"/>
      <c r="I387" s="1"/>
      <c r="J387" s="1"/>
      <c r="K387" s="1"/>
      <c r="L387" s="1"/>
      <c r="M387" s="3"/>
      <c r="N387" s="3"/>
      <c r="O387" s="3"/>
      <c r="P387" s="3"/>
      <c r="Q387" s="3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2"/>
      <c r="F388" s="1"/>
      <c r="G388" s="1"/>
      <c r="H388" s="1"/>
      <c r="I388" s="1"/>
      <c r="J388" s="1"/>
      <c r="K388" s="1"/>
      <c r="L388" s="1"/>
      <c r="M388" s="3"/>
      <c r="N388" s="3"/>
      <c r="O388" s="3"/>
      <c r="P388" s="3"/>
      <c r="Q388" s="3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2"/>
      <c r="F389" s="1"/>
      <c r="G389" s="1"/>
      <c r="H389" s="1"/>
      <c r="I389" s="1"/>
      <c r="J389" s="1"/>
      <c r="K389" s="1"/>
      <c r="L389" s="1"/>
      <c r="M389" s="3"/>
      <c r="N389" s="3"/>
      <c r="O389" s="3"/>
      <c r="P389" s="3"/>
      <c r="Q389" s="3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2"/>
      <c r="F390" s="1"/>
      <c r="G390" s="1"/>
      <c r="H390" s="1"/>
      <c r="I390" s="1"/>
      <c r="J390" s="1"/>
      <c r="K390" s="1"/>
      <c r="L390" s="1"/>
      <c r="M390" s="3"/>
      <c r="N390" s="3"/>
      <c r="O390" s="3"/>
      <c r="P390" s="3"/>
      <c r="Q390" s="3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2"/>
      <c r="F391" s="1"/>
      <c r="G391" s="1"/>
      <c r="H391" s="1"/>
      <c r="I391" s="1"/>
      <c r="J391" s="1"/>
      <c r="K391" s="1"/>
      <c r="L391" s="1"/>
      <c r="M391" s="3"/>
      <c r="N391" s="3"/>
      <c r="O391" s="3"/>
      <c r="P391" s="3"/>
      <c r="Q391" s="3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2"/>
      <c r="F392" s="1"/>
      <c r="G392" s="1"/>
      <c r="H392" s="1"/>
      <c r="I392" s="1"/>
      <c r="J392" s="1"/>
      <c r="K392" s="1"/>
      <c r="L392" s="1"/>
      <c r="M392" s="3"/>
      <c r="N392" s="3"/>
      <c r="O392" s="3"/>
      <c r="P392" s="3"/>
      <c r="Q392" s="3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2"/>
      <c r="F393" s="1"/>
      <c r="G393" s="1"/>
      <c r="H393" s="1"/>
      <c r="I393" s="1"/>
      <c r="J393" s="1"/>
      <c r="K393" s="1"/>
      <c r="L393" s="1"/>
      <c r="M393" s="3"/>
      <c r="N393" s="3"/>
      <c r="O393" s="3"/>
      <c r="P393" s="3"/>
      <c r="Q393" s="3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2"/>
      <c r="F394" s="1"/>
      <c r="G394" s="1"/>
      <c r="H394" s="1"/>
      <c r="I394" s="1"/>
      <c r="J394" s="1"/>
      <c r="K394" s="1"/>
      <c r="L394" s="1"/>
      <c r="M394" s="3"/>
      <c r="N394" s="3"/>
      <c r="O394" s="3"/>
      <c r="P394" s="3"/>
      <c r="Q394" s="3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2"/>
      <c r="F395" s="1"/>
      <c r="G395" s="1"/>
      <c r="H395" s="1"/>
      <c r="I395" s="1"/>
      <c r="J395" s="1"/>
      <c r="K395" s="1"/>
      <c r="L395" s="1"/>
      <c r="M395" s="3"/>
      <c r="N395" s="3"/>
      <c r="O395" s="3"/>
      <c r="P395" s="3"/>
      <c r="Q395" s="3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2"/>
      <c r="F396" s="1"/>
      <c r="G396" s="1"/>
      <c r="H396" s="1"/>
      <c r="I396" s="1"/>
      <c r="J396" s="1"/>
      <c r="K396" s="1"/>
      <c r="L396" s="1"/>
      <c r="M396" s="3"/>
      <c r="N396" s="3"/>
      <c r="O396" s="3"/>
      <c r="P396" s="3"/>
      <c r="Q396" s="3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2"/>
      <c r="F397" s="1"/>
      <c r="G397" s="1"/>
      <c r="H397" s="1"/>
      <c r="I397" s="1"/>
      <c r="J397" s="1"/>
      <c r="K397" s="1"/>
      <c r="L397" s="1"/>
      <c r="M397" s="3"/>
      <c r="N397" s="3"/>
      <c r="O397" s="3"/>
      <c r="P397" s="3"/>
      <c r="Q397" s="3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2"/>
      <c r="F398" s="1"/>
      <c r="G398" s="1"/>
      <c r="H398" s="1"/>
      <c r="I398" s="1"/>
      <c r="J398" s="1"/>
      <c r="K398" s="1"/>
      <c r="L398" s="1"/>
      <c r="M398" s="3"/>
      <c r="N398" s="3"/>
      <c r="O398" s="3"/>
      <c r="P398" s="3"/>
      <c r="Q398" s="3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2"/>
      <c r="F399" s="1"/>
      <c r="G399" s="1"/>
      <c r="H399" s="1"/>
      <c r="I399" s="1"/>
      <c r="J399" s="1"/>
      <c r="K399" s="1"/>
      <c r="L399" s="1"/>
      <c r="M399" s="3"/>
      <c r="N399" s="3"/>
      <c r="O399" s="3"/>
      <c r="P399" s="3"/>
      <c r="Q399" s="3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2"/>
      <c r="F400" s="1"/>
      <c r="G400" s="1"/>
      <c r="H400" s="1"/>
      <c r="I400" s="1"/>
      <c r="J400" s="1"/>
      <c r="K400" s="1"/>
      <c r="L400" s="1"/>
      <c r="M400" s="3"/>
      <c r="N400" s="3"/>
      <c r="O400" s="3"/>
      <c r="P400" s="3"/>
      <c r="Q400" s="3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2"/>
      <c r="F401" s="1"/>
      <c r="G401" s="1"/>
      <c r="H401" s="1"/>
      <c r="I401" s="1"/>
      <c r="J401" s="1"/>
      <c r="K401" s="1"/>
      <c r="L401" s="1"/>
      <c r="M401" s="3"/>
      <c r="N401" s="3"/>
      <c r="O401" s="3"/>
      <c r="P401" s="3"/>
      <c r="Q401" s="3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2"/>
      <c r="F402" s="1"/>
      <c r="G402" s="1"/>
      <c r="H402" s="1"/>
      <c r="I402" s="1"/>
      <c r="J402" s="1"/>
      <c r="K402" s="1"/>
      <c r="L402" s="1"/>
      <c r="M402" s="3"/>
      <c r="N402" s="3"/>
      <c r="O402" s="3"/>
      <c r="P402" s="3"/>
      <c r="Q402" s="3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2"/>
      <c r="F403" s="1"/>
      <c r="G403" s="1"/>
      <c r="H403" s="1"/>
      <c r="I403" s="1"/>
      <c r="J403" s="1"/>
      <c r="K403" s="1"/>
      <c r="L403" s="1"/>
      <c r="M403" s="3"/>
      <c r="N403" s="3"/>
      <c r="O403" s="3"/>
      <c r="P403" s="3"/>
      <c r="Q403" s="3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2"/>
      <c r="F404" s="1"/>
      <c r="G404" s="1"/>
      <c r="H404" s="1"/>
      <c r="I404" s="1"/>
      <c r="J404" s="1"/>
      <c r="K404" s="1"/>
      <c r="L404" s="1"/>
      <c r="M404" s="3"/>
      <c r="N404" s="3"/>
      <c r="O404" s="3"/>
      <c r="P404" s="3"/>
      <c r="Q404" s="3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2"/>
      <c r="F405" s="1"/>
      <c r="G405" s="1"/>
      <c r="H405" s="1"/>
      <c r="I405" s="1"/>
      <c r="J405" s="1"/>
      <c r="K405" s="1"/>
      <c r="L405" s="1"/>
      <c r="M405" s="3"/>
      <c r="N405" s="3"/>
      <c r="O405" s="3"/>
      <c r="P405" s="3"/>
      <c r="Q405" s="3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2"/>
      <c r="F406" s="1"/>
      <c r="G406" s="1"/>
      <c r="H406" s="1"/>
      <c r="I406" s="1"/>
      <c r="J406" s="1"/>
      <c r="K406" s="1"/>
      <c r="L406" s="1"/>
      <c r="M406" s="3"/>
      <c r="N406" s="3"/>
      <c r="O406" s="3"/>
      <c r="P406" s="3"/>
      <c r="Q406" s="3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2"/>
      <c r="F407" s="1"/>
      <c r="G407" s="1"/>
      <c r="H407" s="1"/>
      <c r="I407" s="1"/>
      <c r="J407" s="1"/>
      <c r="K407" s="1"/>
      <c r="L407" s="1"/>
      <c r="M407" s="3"/>
      <c r="N407" s="3"/>
      <c r="O407" s="3"/>
      <c r="P407" s="3"/>
      <c r="Q407" s="3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2"/>
      <c r="F408" s="1"/>
      <c r="G408" s="1"/>
      <c r="H408" s="1"/>
      <c r="I408" s="1"/>
      <c r="J408" s="1"/>
      <c r="K408" s="1"/>
      <c r="L408" s="1"/>
      <c r="M408" s="3"/>
      <c r="N408" s="3"/>
      <c r="O408" s="3"/>
      <c r="P408" s="3"/>
      <c r="Q408" s="3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2"/>
      <c r="F409" s="1"/>
      <c r="G409" s="1"/>
      <c r="H409" s="1"/>
      <c r="I409" s="1"/>
      <c r="J409" s="1"/>
      <c r="K409" s="1"/>
      <c r="L409" s="1"/>
      <c r="M409" s="3"/>
      <c r="N409" s="3"/>
      <c r="O409" s="3"/>
      <c r="P409" s="3"/>
      <c r="Q409" s="3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2"/>
      <c r="F410" s="1"/>
      <c r="G410" s="1"/>
      <c r="H410" s="1"/>
      <c r="I410" s="1"/>
      <c r="J410" s="1"/>
      <c r="K410" s="1"/>
      <c r="L410" s="1"/>
      <c r="M410" s="3"/>
      <c r="N410" s="3"/>
      <c r="O410" s="3"/>
      <c r="P410" s="3"/>
      <c r="Q410" s="3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2"/>
      <c r="F411" s="1"/>
      <c r="G411" s="1"/>
      <c r="H411" s="1"/>
      <c r="I411" s="1"/>
      <c r="J411" s="1"/>
      <c r="K411" s="1"/>
      <c r="L411" s="1"/>
      <c r="M411" s="3"/>
      <c r="N411" s="3"/>
      <c r="O411" s="3"/>
      <c r="P411" s="3"/>
      <c r="Q411" s="3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2"/>
      <c r="F412" s="1"/>
      <c r="G412" s="1"/>
      <c r="H412" s="1"/>
      <c r="I412" s="1"/>
      <c r="J412" s="1"/>
      <c r="K412" s="1"/>
      <c r="L412" s="1"/>
      <c r="M412" s="3"/>
      <c r="N412" s="3"/>
      <c r="O412" s="3"/>
      <c r="P412" s="3"/>
      <c r="Q412" s="3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2"/>
      <c r="F413" s="1"/>
      <c r="G413" s="1"/>
      <c r="H413" s="1"/>
      <c r="I413" s="1"/>
      <c r="J413" s="1"/>
      <c r="K413" s="1"/>
      <c r="L413" s="1"/>
      <c r="M413" s="3"/>
      <c r="N413" s="3"/>
      <c r="O413" s="3"/>
      <c r="P413" s="3"/>
      <c r="Q413" s="3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2"/>
      <c r="F414" s="1"/>
      <c r="G414" s="1"/>
      <c r="H414" s="1"/>
      <c r="I414" s="1"/>
      <c r="J414" s="1"/>
      <c r="K414" s="1"/>
      <c r="L414" s="1"/>
      <c r="M414" s="3"/>
      <c r="N414" s="3"/>
      <c r="O414" s="3"/>
      <c r="P414" s="3"/>
      <c r="Q414" s="3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2"/>
      <c r="F415" s="1"/>
      <c r="G415" s="1"/>
      <c r="H415" s="1"/>
      <c r="I415" s="1"/>
      <c r="J415" s="1"/>
      <c r="K415" s="1"/>
      <c r="L415" s="1"/>
      <c r="M415" s="3"/>
      <c r="N415" s="3"/>
      <c r="O415" s="3"/>
      <c r="P415" s="3"/>
      <c r="Q415" s="3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2"/>
      <c r="F416" s="1"/>
      <c r="G416" s="1"/>
      <c r="H416" s="1"/>
      <c r="I416" s="1"/>
      <c r="J416" s="1"/>
      <c r="K416" s="1"/>
      <c r="L416" s="1"/>
      <c r="M416" s="3"/>
      <c r="N416" s="3"/>
      <c r="O416" s="3"/>
      <c r="P416" s="3"/>
      <c r="Q416" s="3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2"/>
      <c r="F417" s="1"/>
      <c r="G417" s="1"/>
      <c r="H417" s="1"/>
      <c r="I417" s="1"/>
      <c r="J417" s="1"/>
      <c r="K417" s="1"/>
      <c r="L417" s="1"/>
      <c r="M417" s="3"/>
      <c r="N417" s="3"/>
      <c r="O417" s="3"/>
      <c r="P417" s="3"/>
      <c r="Q417" s="3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2"/>
      <c r="F418" s="1"/>
      <c r="G418" s="1"/>
      <c r="H418" s="1"/>
      <c r="I418" s="1"/>
      <c r="J418" s="1"/>
      <c r="K418" s="1"/>
      <c r="L418" s="1"/>
      <c r="M418" s="3"/>
      <c r="N418" s="3"/>
      <c r="O418" s="3"/>
      <c r="P418" s="3"/>
      <c r="Q418" s="3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2"/>
      <c r="F419" s="1"/>
      <c r="G419" s="1"/>
      <c r="H419" s="1"/>
      <c r="I419" s="1"/>
      <c r="J419" s="1"/>
      <c r="K419" s="1"/>
      <c r="L419" s="1"/>
      <c r="M419" s="3"/>
      <c r="N419" s="3"/>
      <c r="O419" s="3"/>
      <c r="P419" s="3"/>
      <c r="Q419" s="3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2"/>
      <c r="F420" s="1"/>
      <c r="G420" s="1"/>
      <c r="H420" s="1"/>
      <c r="I420" s="1"/>
      <c r="J420" s="1"/>
      <c r="K420" s="1"/>
      <c r="L420" s="1"/>
      <c r="M420" s="3"/>
      <c r="N420" s="3"/>
      <c r="O420" s="3"/>
      <c r="P420" s="3"/>
      <c r="Q420" s="3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2"/>
      <c r="F421" s="1"/>
      <c r="G421" s="1"/>
      <c r="H421" s="1"/>
      <c r="I421" s="1"/>
      <c r="J421" s="1"/>
      <c r="K421" s="1"/>
      <c r="L421" s="1"/>
      <c r="M421" s="3"/>
      <c r="N421" s="3"/>
      <c r="O421" s="3"/>
      <c r="P421" s="3"/>
      <c r="Q421" s="3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2"/>
      <c r="F422" s="1"/>
      <c r="G422" s="1"/>
      <c r="H422" s="1"/>
      <c r="I422" s="1"/>
      <c r="J422" s="1"/>
      <c r="K422" s="1"/>
      <c r="L422" s="1"/>
      <c r="M422" s="3"/>
      <c r="N422" s="3"/>
      <c r="O422" s="3"/>
      <c r="P422" s="3"/>
      <c r="Q422" s="3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2"/>
      <c r="F423" s="1"/>
      <c r="G423" s="1"/>
      <c r="H423" s="1"/>
      <c r="I423" s="1"/>
      <c r="J423" s="1"/>
      <c r="K423" s="1"/>
      <c r="L423" s="1"/>
      <c r="M423" s="3"/>
      <c r="N423" s="3"/>
      <c r="O423" s="3"/>
      <c r="P423" s="3"/>
      <c r="Q423" s="3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2"/>
      <c r="F424" s="1"/>
      <c r="G424" s="1"/>
      <c r="H424" s="1"/>
      <c r="I424" s="1"/>
      <c r="J424" s="1"/>
      <c r="K424" s="1"/>
      <c r="L424" s="1"/>
      <c r="M424" s="3"/>
      <c r="N424" s="3"/>
      <c r="O424" s="3"/>
      <c r="P424" s="3"/>
      <c r="Q424" s="3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2"/>
      <c r="F425" s="1"/>
      <c r="G425" s="1"/>
      <c r="H425" s="1"/>
      <c r="I425" s="1"/>
      <c r="J425" s="1"/>
      <c r="K425" s="1"/>
      <c r="L425" s="1"/>
      <c r="M425" s="3"/>
      <c r="N425" s="3"/>
      <c r="O425" s="3"/>
      <c r="P425" s="3"/>
      <c r="Q425" s="3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2"/>
      <c r="F426" s="1"/>
      <c r="G426" s="1"/>
      <c r="H426" s="1"/>
      <c r="I426" s="1"/>
      <c r="J426" s="1"/>
      <c r="K426" s="1"/>
      <c r="L426" s="1"/>
      <c r="M426" s="3"/>
      <c r="N426" s="3"/>
      <c r="O426" s="3"/>
      <c r="P426" s="3"/>
      <c r="Q426" s="3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2"/>
      <c r="F427" s="1"/>
      <c r="G427" s="1"/>
      <c r="H427" s="1"/>
      <c r="I427" s="1"/>
      <c r="J427" s="1"/>
      <c r="K427" s="1"/>
      <c r="L427" s="1"/>
      <c r="M427" s="3"/>
      <c r="N427" s="3"/>
      <c r="O427" s="3"/>
      <c r="P427" s="3"/>
      <c r="Q427" s="3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2"/>
      <c r="F428" s="1"/>
      <c r="G428" s="1"/>
      <c r="H428" s="1"/>
      <c r="I428" s="1"/>
      <c r="J428" s="1"/>
      <c r="K428" s="1"/>
      <c r="L428" s="1"/>
      <c r="M428" s="3"/>
      <c r="N428" s="3"/>
      <c r="O428" s="3"/>
      <c r="P428" s="3"/>
      <c r="Q428" s="3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2"/>
      <c r="F429" s="1"/>
      <c r="G429" s="1"/>
      <c r="H429" s="1"/>
      <c r="I429" s="1"/>
      <c r="J429" s="1"/>
      <c r="K429" s="1"/>
      <c r="L429" s="1"/>
      <c r="M429" s="3"/>
      <c r="N429" s="3"/>
      <c r="O429" s="3"/>
      <c r="P429" s="3"/>
      <c r="Q429" s="3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2"/>
      <c r="F430" s="1"/>
      <c r="G430" s="1"/>
      <c r="H430" s="1"/>
      <c r="I430" s="1"/>
      <c r="J430" s="1"/>
      <c r="K430" s="1"/>
      <c r="L430" s="1"/>
      <c r="M430" s="3"/>
      <c r="N430" s="3"/>
      <c r="O430" s="3"/>
      <c r="P430" s="3"/>
      <c r="Q430" s="3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2"/>
      <c r="F431" s="1"/>
      <c r="G431" s="1"/>
      <c r="H431" s="1"/>
      <c r="I431" s="1"/>
      <c r="J431" s="1"/>
      <c r="K431" s="1"/>
      <c r="L431" s="1"/>
      <c r="M431" s="3"/>
      <c r="N431" s="3"/>
      <c r="O431" s="3"/>
      <c r="P431" s="3"/>
      <c r="Q431" s="3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2"/>
      <c r="F432" s="1"/>
      <c r="G432" s="1"/>
      <c r="H432" s="1"/>
      <c r="I432" s="1"/>
      <c r="J432" s="1"/>
      <c r="K432" s="1"/>
      <c r="L432" s="1"/>
      <c r="M432" s="3"/>
      <c r="N432" s="3"/>
      <c r="O432" s="3"/>
      <c r="P432" s="3"/>
      <c r="Q432" s="3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2"/>
      <c r="F433" s="1"/>
      <c r="G433" s="1"/>
      <c r="H433" s="1"/>
      <c r="I433" s="1"/>
      <c r="J433" s="1"/>
      <c r="K433" s="1"/>
      <c r="L433" s="1"/>
      <c r="M433" s="3"/>
      <c r="N433" s="3"/>
      <c r="O433" s="3"/>
      <c r="P433" s="3"/>
      <c r="Q433" s="3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2"/>
      <c r="F434" s="1"/>
      <c r="G434" s="1"/>
      <c r="H434" s="1"/>
      <c r="I434" s="1"/>
      <c r="J434" s="1"/>
      <c r="K434" s="1"/>
      <c r="L434" s="1"/>
      <c r="M434" s="3"/>
      <c r="N434" s="3"/>
      <c r="O434" s="3"/>
      <c r="P434" s="3"/>
      <c r="Q434" s="3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2"/>
      <c r="F435" s="1"/>
      <c r="G435" s="1"/>
      <c r="H435" s="1"/>
      <c r="I435" s="1"/>
      <c r="J435" s="1"/>
      <c r="K435" s="1"/>
      <c r="L435" s="1"/>
      <c r="M435" s="3"/>
      <c r="N435" s="3"/>
      <c r="O435" s="3"/>
      <c r="P435" s="3"/>
      <c r="Q435" s="3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2"/>
      <c r="F436" s="1"/>
      <c r="G436" s="1"/>
      <c r="H436" s="1"/>
      <c r="I436" s="1"/>
      <c r="J436" s="1"/>
      <c r="K436" s="1"/>
      <c r="L436" s="1"/>
      <c r="M436" s="3"/>
      <c r="N436" s="3"/>
      <c r="O436" s="3"/>
      <c r="P436" s="3"/>
      <c r="Q436" s="3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2"/>
      <c r="F437" s="1"/>
      <c r="G437" s="1"/>
      <c r="H437" s="1"/>
      <c r="I437" s="1"/>
      <c r="J437" s="1"/>
      <c r="K437" s="1"/>
      <c r="L437" s="1"/>
      <c r="M437" s="3"/>
      <c r="N437" s="3"/>
      <c r="O437" s="3"/>
      <c r="P437" s="3"/>
      <c r="Q437" s="3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2"/>
      <c r="F438" s="1"/>
      <c r="G438" s="1"/>
      <c r="H438" s="1"/>
      <c r="I438" s="1"/>
      <c r="J438" s="1"/>
      <c r="K438" s="1"/>
      <c r="L438" s="1"/>
      <c r="M438" s="3"/>
      <c r="N438" s="3"/>
      <c r="O438" s="3"/>
      <c r="P438" s="3"/>
      <c r="Q438" s="3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2"/>
      <c r="F439" s="1"/>
      <c r="G439" s="1"/>
      <c r="H439" s="1"/>
      <c r="I439" s="1"/>
      <c r="J439" s="1"/>
      <c r="K439" s="1"/>
      <c r="L439" s="1"/>
      <c r="M439" s="3"/>
      <c r="N439" s="3"/>
      <c r="O439" s="3"/>
      <c r="P439" s="3"/>
      <c r="Q439" s="3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2"/>
      <c r="F440" s="1"/>
      <c r="G440" s="1"/>
      <c r="H440" s="1"/>
      <c r="I440" s="1"/>
      <c r="J440" s="1"/>
      <c r="K440" s="1"/>
      <c r="L440" s="1"/>
      <c r="M440" s="3"/>
      <c r="N440" s="3"/>
      <c r="O440" s="3"/>
      <c r="P440" s="3"/>
      <c r="Q440" s="3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2"/>
      <c r="F441" s="1"/>
      <c r="G441" s="1"/>
      <c r="H441" s="1"/>
      <c r="I441" s="1"/>
      <c r="J441" s="1"/>
      <c r="K441" s="1"/>
      <c r="L441" s="1"/>
      <c r="M441" s="3"/>
      <c r="N441" s="3"/>
      <c r="O441" s="3"/>
      <c r="P441" s="3"/>
      <c r="Q441" s="3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2"/>
      <c r="F442" s="1"/>
      <c r="G442" s="1"/>
      <c r="H442" s="1"/>
      <c r="I442" s="1"/>
      <c r="J442" s="1"/>
      <c r="K442" s="1"/>
      <c r="L442" s="1"/>
      <c r="M442" s="3"/>
      <c r="N442" s="3"/>
      <c r="O442" s="3"/>
      <c r="P442" s="3"/>
      <c r="Q442" s="3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2"/>
      <c r="F443" s="1"/>
      <c r="G443" s="1"/>
      <c r="H443" s="1"/>
      <c r="I443" s="1"/>
      <c r="J443" s="1"/>
      <c r="K443" s="1"/>
      <c r="L443" s="1"/>
      <c r="M443" s="3"/>
      <c r="N443" s="3"/>
      <c r="O443" s="3"/>
      <c r="P443" s="3"/>
      <c r="Q443" s="3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2"/>
      <c r="F444" s="1"/>
      <c r="G444" s="1"/>
      <c r="H444" s="1"/>
      <c r="I444" s="1"/>
      <c r="J444" s="1"/>
      <c r="K444" s="1"/>
      <c r="L444" s="1"/>
      <c r="M444" s="3"/>
      <c r="N444" s="3"/>
      <c r="O444" s="3"/>
      <c r="P444" s="3"/>
      <c r="Q444" s="3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2"/>
      <c r="F445" s="1"/>
      <c r="G445" s="1"/>
      <c r="H445" s="1"/>
      <c r="I445" s="1"/>
      <c r="J445" s="1"/>
      <c r="K445" s="1"/>
      <c r="L445" s="1"/>
      <c r="M445" s="3"/>
      <c r="N445" s="3"/>
      <c r="O445" s="3"/>
      <c r="P445" s="3"/>
      <c r="Q445" s="3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2"/>
      <c r="F446" s="1"/>
      <c r="G446" s="1"/>
      <c r="H446" s="1"/>
      <c r="I446" s="1"/>
      <c r="J446" s="1"/>
      <c r="K446" s="1"/>
      <c r="L446" s="1"/>
      <c r="M446" s="3"/>
      <c r="N446" s="3"/>
      <c r="O446" s="3"/>
      <c r="P446" s="3"/>
      <c r="Q446" s="3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2"/>
      <c r="F447" s="1"/>
      <c r="G447" s="1"/>
      <c r="H447" s="1"/>
      <c r="I447" s="1"/>
      <c r="J447" s="1"/>
      <c r="K447" s="1"/>
      <c r="L447" s="1"/>
      <c r="M447" s="3"/>
      <c r="N447" s="3"/>
      <c r="O447" s="3"/>
      <c r="P447" s="3"/>
      <c r="Q447" s="3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2"/>
      <c r="F448" s="1"/>
      <c r="G448" s="1"/>
      <c r="H448" s="1"/>
      <c r="I448" s="1"/>
      <c r="J448" s="1"/>
      <c r="K448" s="1"/>
      <c r="L448" s="1"/>
      <c r="M448" s="3"/>
      <c r="N448" s="3"/>
      <c r="O448" s="3"/>
      <c r="P448" s="3"/>
      <c r="Q448" s="3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2"/>
      <c r="F449" s="1"/>
      <c r="G449" s="1"/>
      <c r="H449" s="1"/>
      <c r="I449" s="1"/>
      <c r="J449" s="1"/>
      <c r="K449" s="1"/>
      <c r="L449" s="1"/>
      <c r="M449" s="3"/>
      <c r="N449" s="3"/>
      <c r="O449" s="3"/>
      <c r="P449" s="3"/>
      <c r="Q449" s="3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2"/>
      <c r="F450" s="1"/>
      <c r="G450" s="1"/>
      <c r="H450" s="1"/>
      <c r="I450" s="1"/>
      <c r="J450" s="1"/>
      <c r="K450" s="1"/>
      <c r="L450" s="1"/>
      <c r="M450" s="3"/>
      <c r="N450" s="3"/>
      <c r="O450" s="3"/>
      <c r="P450" s="3"/>
      <c r="Q450" s="3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2"/>
      <c r="F451" s="1"/>
      <c r="G451" s="1"/>
      <c r="H451" s="1"/>
      <c r="I451" s="1"/>
      <c r="J451" s="1"/>
      <c r="K451" s="1"/>
      <c r="L451" s="1"/>
      <c r="M451" s="3"/>
      <c r="N451" s="3"/>
      <c r="O451" s="3"/>
      <c r="P451" s="3"/>
      <c r="Q451" s="3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2"/>
      <c r="F452" s="1"/>
      <c r="G452" s="1"/>
      <c r="H452" s="1"/>
      <c r="I452" s="1"/>
      <c r="J452" s="1"/>
      <c r="K452" s="1"/>
      <c r="L452" s="1"/>
      <c r="M452" s="3"/>
      <c r="N452" s="3"/>
      <c r="O452" s="3"/>
      <c r="P452" s="3"/>
      <c r="Q452" s="3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2"/>
      <c r="F453" s="1"/>
      <c r="G453" s="1"/>
      <c r="H453" s="1"/>
      <c r="I453" s="1"/>
      <c r="J453" s="1"/>
      <c r="K453" s="1"/>
      <c r="L453" s="1"/>
      <c r="M453" s="3"/>
      <c r="N453" s="3"/>
      <c r="O453" s="3"/>
      <c r="P453" s="3"/>
      <c r="Q453" s="3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2"/>
      <c r="F454" s="1"/>
      <c r="G454" s="1"/>
      <c r="H454" s="1"/>
      <c r="I454" s="1"/>
      <c r="J454" s="1"/>
      <c r="K454" s="1"/>
      <c r="L454" s="1"/>
      <c r="M454" s="3"/>
      <c r="N454" s="3"/>
      <c r="O454" s="3"/>
      <c r="P454" s="3"/>
      <c r="Q454" s="3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2"/>
      <c r="F455" s="1"/>
      <c r="G455" s="1"/>
      <c r="H455" s="1"/>
      <c r="I455" s="1"/>
      <c r="J455" s="1"/>
      <c r="K455" s="1"/>
      <c r="L455" s="1"/>
      <c r="M455" s="3"/>
      <c r="N455" s="3"/>
      <c r="O455" s="3"/>
      <c r="P455" s="3"/>
      <c r="Q455" s="3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2"/>
      <c r="F456" s="1"/>
      <c r="G456" s="1"/>
      <c r="H456" s="1"/>
      <c r="I456" s="1"/>
      <c r="J456" s="1"/>
      <c r="K456" s="1"/>
      <c r="L456" s="1"/>
      <c r="M456" s="3"/>
      <c r="N456" s="3"/>
      <c r="O456" s="3"/>
      <c r="P456" s="3"/>
      <c r="Q456" s="3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2"/>
      <c r="F457" s="1"/>
      <c r="G457" s="1"/>
      <c r="H457" s="1"/>
      <c r="I457" s="1"/>
      <c r="J457" s="1"/>
      <c r="K457" s="1"/>
      <c r="L457" s="1"/>
      <c r="M457" s="3"/>
      <c r="N457" s="3"/>
      <c r="O457" s="3"/>
      <c r="P457" s="3"/>
      <c r="Q457" s="3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2"/>
      <c r="F458" s="1"/>
      <c r="G458" s="1"/>
      <c r="H458" s="1"/>
      <c r="I458" s="1"/>
      <c r="J458" s="1"/>
      <c r="K458" s="1"/>
      <c r="L458" s="1"/>
      <c r="M458" s="3"/>
      <c r="N458" s="3"/>
      <c r="O458" s="3"/>
      <c r="P458" s="3"/>
      <c r="Q458" s="3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2"/>
      <c r="F459" s="1"/>
      <c r="G459" s="1"/>
      <c r="H459" s="1"/>
      <c r="I459" s="1"/>
      <c r="J459" s="1"/>
      <c r="K459" s="1"/>
      <c r="L459" s="1"/>
      <c r="M459" s="3"/>
      <c r="N459" s="3"/>
      <c r="O459" s="3"/>
      <c r="P459" s="3"/>
      <c r="Q459" s="3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2"/>
      <c r="F460" s="1"/>
      <c r="G460" s="1"/>
      <c r="H460" s="1"/>
      <c r="I460" s="1"/>
      <c r="J460" s="1"/>
      <c r="K460" s="1"/>
      <c r="L460" s="1"/>
      <c r="M460" s="3"/>
      <c r="N460" s="3"/>
      <c r="O460" s="3"/>
      <c r="P460" s="3"/>
      <c r="Q460" s="3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2"/>
      <c r="F461" s="1"/>
      <c r="G461" s="1"/>
      <c r="H461" s="1"/>
      <c r="I461" s="1"/>
      <c r="J461" s="1"/>
      <c r="K461" s="1"/>
      <c r="L461" s="1"/>
      <c r="M461" s="3"/>
      <c r="N461" s="3"/>
      <c r="O461" s="3"/>
      <c r="P461" s="3"/>
      <c r="Q461" s="3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2"/>
      <c r="F462" s="1"/>
      <c r="G462" s="1"/>
      <c r="H462" s="1"/>
      <c r="I462" s="1"/>
      <c r="J462" s="1"/>
      <c r="K462" s="1"/>
      <c r="L462" s="1"/>
      <c r="M462" s="3"/>
      <c r="N462" s="3"/>
      <c r="O462" s="3"/>
      <c r="P462" s="3"/>
      <c r="Q462" s="3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2"/>
      <c r="F463" s="1"/>
      <c r="G463" s="1"/>
      <c r="H463" s="1"/>
      <c r="I463" s="1"/>
      <c r="J463" s="1"/>
      <c r="K463" s="1"/>
      <c r="L463" s="1"/>
      <c r="M463" s="3"/>
      <c r="N463" s="3"/>
      <c r="O463" s="3"/>
      <c r="P463" s="3"/>
      <c r="Q463" s="3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2"/>
      <c r="F464" s="1"/>
      <c r="G464" s="1"/>
      <c r="H464" s="1"/>
      <c r="I464" s="1"/>
      <c r="J464" s="1"/>
      <c r="K464" s="1"/>
      <c r="L464" s="1"/>
      <c r="M464" s="3"/>
      <c r="N464" s="3"/>
      <c r="O464" s="3"/>
      <c r="P464" s="3"/>
      <c r="Q464" s="3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2"/>
      <c r="F465" s="1"/>
      <c r="G465" s="1"/>
      <c r="H465" s="1"/>
      <c r="I465" s="1"/>
      <c r="J465" s="1"/>
      <c r="K465" s="1"/>
      <c r="L465" s="1"/>
      <c r="M465" s="3"/>
      <c r="N465" s="3"/>
      <c r="O465" s="3"/>
      <c r="P465" s="3"/>
      <c r="Q465" s="3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2"/>
      <c r="F466" s="1"/>
      <c r="G466" s="1"/>
      <c r="H466" s="1"/>
      <c r="I466" s="1"/>
      <c r="J466" s="1"/>
      <c r="K466" s="1"/>
      <c r="L466" s="1"/>
      <c r="M466" s="3"/>
      <c r="N466" s="3"/>
      <c r="O466" s="3"/>
      <c r="P466" s="3"/>
      <c r="Q466" s="3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2"/>
      <c r="F467" s="1"/>
      <c r="G467" s="1"/>
      <c r="H467" s="1"/>
      <c r="I467" s="1"/>
      <c r="J467" s="1"/>
      <c r="K467" s="1"/>
      <c r="L467" s="1"/>
      <c r="M467" s="3"/>
      <c r="N467" s="3"/>
      <c r="O467" s="3"/>
      <c r="P467" s="3"/>
      <c r="Q467" s="3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2"/>
      <c r="F468" s="1"/>
      <c r="G468" s="1"/>
      <c r="H468" s="1"/>
      <c r="I468" s="1"/>
      <c r="J468" s="1"/>
      <c r="K468" s="1"/>
      <c r="L468" s="1"/>
      <c r="M468" s="3"/>
      <c r="N468" s="3"/>
      <c r="O468" s="3"/>
      <c r="P468" s="3"/>
      <c r="Q468" s="3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2"/>
      <c r="F469" s="1"/>
      <c r="G469" s="1"/>
      <c r="H469" s="1"/>
      <c r="I469" s="1"/>
      <c r="J469" s="1"/>
      <c r="K469" s="1"/>
      <c r="L469" s="1"/>
      <c r="M469" s="3"/>
      <c r="N469" s="3"/>
      <c r="O469" s="3"/>
      <c r="P469" s="3"/>
      <c r="Q469" s="3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2"/>
      <c r="F470" s="1"/>
      <c r="G470" s="1"/>
      <c r="H470" s="1"/>
      <c r="I470" s="1"/>
      <c r="J470" s="1"/>
      <c r="K470" s="1"/>
      <c r="L470" s="1"/>
      <c r="M470" s="3"/>
      <c r="N470" s="3"/>
      <c r="O470" s="3"/>
      <c r="P470" s="3"/>
      <c r="Q470" s="3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2"/>
      <c r="F471" s="1"/>
      <c r="G471" s="1"/>
      <c r="H471" s="1"/>
      <c r="I471" s="1"/>
      <c r="J471" s="1"/>
      <c r="K471" s="1"/>
      <c r="L471" s="1"/>
      <c r="M471" s="3"/>
      <c r="N471" s="3"/>
      <c r="O471" s="3"/>
      <c r="P471" s="3"/>
      <c r="Q471" s="3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2"/>
      <c r="F472" s="1"/>
      <c r="G472" s="1"/>
      <c r="H472" s="1"/>
      <c r="I472" s="1"/>
      <c r="J472" s="1"/>
      <c r="K472" s="1"/>
      <c r="L472" s="1"/>
      <c r="M472" s="3"/>
      <c r="N472" s="3"/>
      <c r="O472" s="3"/>
      <c r="P472" s="3"/>
      <c r="Q472" s="3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2"/>
      <c r="F473" s="1"/>
      <c r="G473" s="1"/>
      <c r="H473" s="1"/>
      <c r="I473" s="1"/>
      <c r="J473" s="1"/>
      <c r="K473" s="1"/>
      <c r="L473" s="1"/>
      <c r="M473" s="3"/>
      <c r="N473" s="3"/>
      <c r="O473" s="3"/>
      <c r="P473" s="3"/>
      <c r="Q473" s="3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2"/>
      <c r="F474" s="1"/>
      <c r="G474" s="1"/>
      <c r="H474" s="1"/>
      <c r="I474" s="1"/>
      <c r="J474" s="1"/>
      <c r="K474" s="1"/>
      <c r="L474" s="1"/>
      <c r="M474" s="3"/>
      <c r="N474" s="3"/>
      <c r="O474" s="3"/>
      <c r="P474" s="3"/>
      <c r="Q474" s="3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2"/>
      <c r="F475" s="1"/>
      <c r="G475" s="1"/>
      <c r="H475" s="1"/>
      <c r="I475" s="1"/>
      <c r="J475" s="1"/>
      <c r="K475" s="1"/>
      <c r="L475" s="1"/>
      <c r="M475" s="3"/>
      <c r="N475" s="3"/>
      <c r="O475" s="3"/>
      <c r="P475" s="3"/>
      <c r="Q475" s="3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2"/>
      <c r="F476" s="1"/>
      <c r="G476" s="1"/>
      <c r="H476" s="1"/>
      <c r="I476" s="1"/>
      <c r="J476" s="1"/>
      <c r="K476" s="1"/>
      <c r="L476" s="1"/>
      <c r="M476" s="3"/>
      <c r="N476" s="3"/>
      <c r="O476" s="3"/>
      <c r="P476" s="3"/>
      <c r="Q476" s="3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2"/>
      <c r="F477" s="1"/>
      <c r="G477" s="1"/>
      <c r="H477" s="1"/>
      <c r="I477" s="1"/>
      <c r="J477" s="1"/>
      <c r="K477" s="1"/>
      <c r="L477" s="1"/>
      <c r="M477" s="3"/>
      <c r="N477" s="3"/>
      <c r="O477" s="3"/>
      <c r="P477" s="3"/>
      <c r="Q477" s="3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2"/>
      <c r="F478" s="1"/>
      <c r="G478" s="1"/>
      <c r="H478" s="1"/>
      <c r="I478" s="1"/>
      <c r="J478" s="1"/>
      <c r="K478" s="1"/>
      <c r="L478" s="1"/>
      <c r="M478" s="3"/>
      <c r="N478" s="3"/>
      <c r="O478" s="3"/>
      <c r="P478" s="3"/>
      <c r="Q478" s="3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2"/>
      <c r="F479" s="1"/>
      <c r="G479" s="1"/>
      <c r="H479" s="1"/>
      <c r="I479" s="1"/>
      <c r="J479" s="1"/>
      <c r="K479" s="1"/>
      <c r="L479" s="1"/>
      <c r="M479" s="3"/>
      <c r="N479" s="3"/>
      <c r="O479" s="3"/>
      <c r="P479" s="3"/>
      <c r="Q479" s="3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2"/>
      <c r="F480" s="1"/>
      <c r="G480" s="1"/>
      <c r="H480" s="1"/>
      <c r="I480" s="1"/>
      <c r="J480" s="1"/>
      <c r="K480" s="1"/>
      <c r="L480" s="1"/>
      <c r="M480" s="3"/>
      <c r="N480" s="3"/>
      <c r="O480" s="3"/>
      <c r="P480" s="3"/>
      <c r="Q480" s="3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2"/>
      <c r="F481" s="1"/>
      <c r="G481" s="1"/>
      <c r="H481" s="1"/>
      <c r="I481" s="1"/>
      <c r="J481" s="1"/>
      <c r="K481" s="1"/>
      <c r="L481" s="1"/>
      <c r="M481" s="3"/>
      <c r="N481" s="3"/>
      <c r="O481" s="3"/>
      <c r="P481" s="3"/>
      <c r="Q481" s="3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2"/>
      <c r="F482" s="1"/>
      <c r="G482" s="1"/>
      <c r="H482" s="1"/>
      <c r="I482" s="1"/>
      <c r="J482" s="1"/>
      <c r="K482" s="1"/>
      <c r="L482" s="1"/>
      <c r="M482" s="3"/>
      <c r="N482" s="3"/>
      <c r="O482" s="3"/>
      <c r="P482" s="3"/>
      <c r="Q482" s="3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2"/>
      <c r="F483" s="1"/>
      <c r="G483" s="1"/>
      <c r="H483" s="1"/>
      <c r="I483" s="1"/>
      <c r="J483" s="1"/>
      <c r="K483" s="1"/>
      <c r="L483" s="1"/>
      <c r="M483" s="3"/>
      <c r="N483" s="3"/>
      <c r="O483" s="3"/>
      <c r="P483" s="3"/>
      <c r="Q483" s="3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2"/>
      <c r="F484" s="1"/>
      <c r="G484" s="1"/>
      <c r="H484" s="1"/>
      <c r="I484" s="1"/>
      <c r="J484" s="1"/>
      <c r="K484" s="1"/>
      <c r="L484" s="1"/>
      <c r="M484" s="3"/>
      <c r="N484" s="3"/>
      <c r="O484" s="3"/>
      <c r="P484" s="3"/>
      <c r="Q484" s="3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2"/>
      <c r="F485" s="1"/>
      <c r="G485" s="1"/>
      <c r="H485" s="1"/>
      <c r="I485" s="1"/>
      <c r="J485" s="1"/>
      <c r="K485" s="1"/>
      <c r="L485" s="1"/>
      <c r="M485" s="3"/>
      <c r="N485" s="3"/>
      <c r="O485" s="3"/>
      <c r="P485" s="3"/>
      <c r="Q485" s="3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2"/>
      <c r="F486" s="1"/>
      <c r="G486" s="1"/>
      <c r="H486" s="1"/>
      <c r="I486" s="1"/>
      <c r="J486" s="1"/>
      <c r="K486" s="1"/>
      <c r="L486" s="1"/>
      <c r="M486" s="3"/>
      <c r="N486" s="3"/>
      <c r="O486" s="3"/>
      <c r="P486" s="3"/>
      <c r="Q486" s="3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2"/>
      <c r="F487" s="1"/>
      <c r="G487" s="1"/>
      <c r="H487" s="1"/>
      <c r="I487" s="1"/>
      <c r="J487" s="1"/>
      <c r="K487" s="1"/>
      <c r="L487" s="1"/>
      <c r="M487" s="3"/>
      <c r="N487" s="3"/>
      <c r="O487" s="3"/>
      <c r="P487" s="3"/>
      <c r="Q487" s="3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2"/>
      <c r="F488" s="1"/>
      <c r="G488" s="1"/>
      <c r="H488" s="1"/>
      <c r="I488" s="1"/>
      <c r="J488" s="1"/>
      <c r="K488" s="1"/>
      <c r="L488" s="1"/>
      <c r="M488" s="3"/>
      <c r="N488" s="3"/>
      <c r="O488" s="3"/>
      <c r="P488" s="3"/>
      <c r="Q488" s="3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2"/>
      <c r="F489" s="1"/>
      <c r="G489" s="1"/>
      <c r="H489" s="1"/>
      <c r="I489" s="1"/>
      <c r="J489" s="1"/>
      <c r="K489" s="1"/>
      <c r="L489" s="1"/>
      <c r="M489" s="3"/>
      <c r="N489" s="3"/>
      <c r="O489" s="3"/>
      <c r="P489" s="3"/>
      <c r="Q489" s="3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2"/>
      <c r="F490" s="1"/>
      <c r="G490" s="1"/>
      <c r="H490" s="1"/>
      <c r="I490" s="1"/>
      <c r="J490" s="1"/>
      <c r="K490" s="1"/>
      <c r="L490" s="1"/>
      <c r="M490" s="3"/>
      <c r="N490" s="3"/>
      <c r="O490" s="3"/>
      <c r="P490" s="3"/>
      <c r="Q490" s="3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2"/>
      <c r="F491" s="1"/>
      <c r="G491" s="1"/>
      <c r="H491" s="1"/>
      <c r="I491" s="1"/>
      <c r="J491" s="1"/>
      <c r="K491" s="1"/>
      <c r="L491" s="1"/>
      <c r="M491" s="3"/>
      <c r="N491" s="3"/>
      <c r="O491" s="3"/>
      <c r="P491" s="3"/>
      <c r="Q491" s="3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2"/>
      <c r="F492" s="1"/>
      <c r="G492" s="1"/>
      <c r="H492" s="1"/>
      <c r="I492" s="1"/>
      <c r="J492" s="1"/>
      <c r="K492" s="1"/>
      <c r="L492" s="1"/>
      <c r="M492" s="3"/>
      <c r="N492" s="3"/>
      <c r="O492" s="3"/>
      <c r="P492" s="3"/>
      <c r="Q492" s="3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2"/>
      <c r="F493" s="1"/>
      <c r="G493" s="1"/>
      <c r="H493" s="1"/>
      <c r="I493" s="1"/>
      <c r="J493" s="1"/>
      <c r="K493" s="1"/>
      <c r="L493" s="1"/>
      <c r="M493" s="3"/>
      <c r="N493" s="3"/>
      <c r="O493" s="3"/>
      <c r="P493" s="3"/>
      <c r="Q493" s="3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2"/>
      <c r="F494" s="1"/>
      <c r="G494" s="1"/>
      <c r="H494" s="1"/>
      <c r="I494" s="1"/>
      <c r="J494" s="1"/>
      <c r="K494" s="1"/>
      <c r="L494" s="1"/>
      <c r="M494" s="3"/>
      <c r="N494" s="3"/>
      <c r="O494" s="3"/>
      <c r="P494" s="3"/>
      <c r="Q494" s="3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2"/>
      <c r="F495" s="1"/>
      <c r="G495" s="1"/>
      <c r="H495" s="1"/>
      <c r="I495" s="1"/>
      <c r="J495" s="1"/>
      <c r="K495" s="1"/>
      <c r="L495" s="1"/>
      <c r="M495" s="3"/>
      <c r="N495" s="3"/>
      <c r="O495" s="3"/>
      <c r="P495" s="3"/>
      <c r="Q495" s="3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2"/>
      <c r="F496" s="1"/>
      <c r="G496" s="1"/>
      <c r="H496" s="1"/>
      <c r="I496" s="1"/>
      <c r="J496" s="1"/>
      <c r="K496" s="1"/>
      <c r="L496" s="1"/>
      <c r="M496" s="3"/>
      <c r="N496" s="3"/>
      <c r="O496" s="3"/>
      <c r="P496" s="3"/>
      <c r="Q496" s="3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2"/>
      <c r="F497" s="1"/>
      <c r="G497" s="1"/>
      <c r="H497" s="1"/>
      <c r="I497" s="1"/>
      <c r="J497" s="1"/>
      <c r="K497" s="1"/>
      <c r="L497" s="1"/>
      <c r="M497" s="3"/>
      <c r="N497" s="3"/>
      <c r="O497" s="3"/>
      <c r="P497" s="3"/>
      <c r="Q497" s="3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2"/>
      <c r="F498" s="1"/>
      <c r="G498" s="1"/>
      <c r="H498" s="1"/>
      <c r="I498" s="1"/>
      <c r="J498" s="1"/>
      <c r="K498" s="1"/>
      <c r="L498" s="1"/>
      <c r="M498" s="3"/>
      <c r="N498" s="3"/>
      <c r="O498" s="3"/>
      <c r="P498" s="3"/>
      <c r="Q498" s="3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2"/>
      <c r="F499" s="1"/>
      <c r="G499" s="1"/>
      <c r="H499" s="1"/>
      <c r="I499" s="1"/>
      <c r="J499" s="1"/>
      <c r="K499" s="1"/>
      <c r="L499" s="1"/>
      <c r="M499" s="3"/>
      <c r="N499" s="3"/>
      <c r="O499" s="3"/>
      <c r="P499" s="3"/>
      <c r="Q499" s="3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2"/>
      <c r="F500" s="1"/>
      <c r="G500" s="1"/>
      <c r="H500" s="1"/>
      <c r="I500" s="1"/>
      <c r="J500" s="1"/>
      <c r="K500" s="1"/>
      <c r="L500" s="1"/>
      <c r="M500" s="3"/>
      <c r="N500" s="3"/>
      <c r="O500" s="3"/>
      <c r="P500" s="3"/>
      <c r="Q500" s="3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2"/>
      <c r="F501" s="1"/>
      <c r="G501" s="1"/>
      <c r="H501" s="1"/>
      <c r="I501" s="1"/>
      <c r="J501" s="1"/>
      <c r="K501" s="1"/>
      <c r="L501" s="1"/>
      <c r="M501" s="3"/>
      <c r="N501" s="3"/>
      <c r="O501" s="3"/>
      <c r="P501" s="3"/>
      <c r="Q501" s="3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2"/>
      <c r="F502" s="1"/>
      <c r="G502" s="1"/>
      <c r="H502" s="1"/>
      <c r="I502" s="1"/>
      <c r="J502" s="1"/>
      <c r="K502" s="1"/>
      <c r="L502" s="1"/>
      <c r="M502" s="3"/>
      <c r="N502" s="3"/>
      <c r="O502" s="3"/>
      <c r="P502" s="3"/>
      <c r="Q502" s="3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2"/>
      <c r="F503" s="1"/>
      <c r="G503" s="1"/>
      <c r="H503" s="1"/>
      <c r="I503" s="1"/>
      <c r="J503" s="1"/>
      <c r="K503" s="1"/>
      <c r="L503" s="1"/>
      <c r="M503" s="3"/>
      <c r="N503" s="3"/>
      <c r="O503" s="3"/>
      <c r="P503" s="3"/>
      <c r="Q503" s="3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2"/>
      <c r="F504" s="1"/>
      <c r="G504" s="1"/>
      <c r="H504" s="1"/>
      <c r="I504" s="1"/>
      <c r="J504" s="1"/>
      <c r="K504" s="1"/>
      <c r="L504" s="1"/>
      <c r="M504" s="3"/>
      <c r="N504" s="3"/>
      <c r="O504" s="3"/>
      <c r="P504" s="3"/>
      <c r="Q504" s="3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2"/>
      <c r="F505" s="1"/>
      <c r="G505" s="1"/>
      <c r="H505" s="1"/>
      <c r="I505" s="1"/>
      <c r="J505" s="1"/>
      <c r="K505" s="1"/>
      <c r="L505" s="1"/>
      <c r="M505" s="3"/>
      <c r="N505" s="3"/>
      <c r="O505" s="3"/>
      <c r="P505" s="3"/>
      <c r="Q505" s="3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2"/>
      <c r="F506" s="1"/>
      <c r="G506" s="1"/>
      <c r="H506" s="1"/>
      <c r="I506" s="1"/>
      <c r="J506" s="1"/>
      <c r="K506" s="1"/>
      <c r="L506" s="1"/>
      <c r="M506" s="3"/>
      <c r="N506" s="3"/>
      <c r="O506" s="3"/>
      <c r="P506" s="3"/>
      <c r="Q506" s="3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2"/>
      <c r="F507" s="1"/>
      <c r="G507" s="1"/>
      <c r="H507" s="1"/>
      <c r="I507" s="1"/>
      <c r="J507" s="1"/>
      <c r="K507" s="1"/>
      <c r="L507" s="1"/>
      <c r="M507" s="3"/>
      <c r="N507" s="3"/>
      <c r="O507" s="3"/>
      <c r="P507" s="3"/>
      <c r="Q507" s="3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2"/>
      <c r="F508" s="1"/>
      <c r="G508" s="1"/>
      <c r="H508" s="1"/>
      <c r="I508" s="1"/>
      <c r="J508" s="1"/>
      <c r="K508" s="1"/>
      <c r="L508" s="1"/>
      <c r="M508" s="3"/>
      <c r="N508" s="3"/>
      <c r="O508" s="3"/>
      <c r="P508" s="3"/>
      <c r="Q508" s="3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2"/>
      <c r="F509" s="1"/>
      <c r="G509" s="1"/>
      <c r="H509" s="1"/>
      <c r="I509" s="1"/>
      <c r="J509" s="1"/>
      <c r="K509" s="1"/>
      <c r="L509" s="1"/>
      <c r="M509" s="3"/>
      <c r="N509" s="3"/>
      <c r="O509" s="3"/>
      <c r="P509" s="3"/>
      <c r="Q509" s="3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2"/>
      <c r="F510" s="1"/>
      <c r="G510" s="1"/>
      <c r="H510" s="1"/>
      <c r="I510" s="1"/>
      <c r="J510" s="1"/>
      <c r="K510" s="1"/>
      <c r="L510" s="1"/>
      <c r="M510" s="3"/>
      <c r="N510" s="3"/>
      <c r="O510" s="3"/>
      <c r="P510" s="3"/>
      <c r="Q510" s="3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2"/>
      <c r="F511" s="1"/>
      <c r="G511" s="1"/>
      <c r="H511" s="1"/>
      <c r="I511" s="1"/>
      <c r="J511" s="1"/>
      <c r="K511" s="1"/>
      <c r="L511" s="1"/>
      <c r="M511" s="3"/>
      <c r="N511" s="3"/>
      <c r="O511" s="3"/>
      <c r="P511" s="3"/>
      <c r="Q511" s="3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2"/>
      <c r="F512" s="1"/>
      <c r="G512" s="1"/>
      <c r="H512" s="1"/>
      <c r="I512" s="1"/>
      <c r="J512" s="1"/>
      <c r="K512" s="1"/>
      <c r="L512" s="1"/>
      <c r="M512" s="3"/>
      <c r="N512" s="3"/>
      <c r="O512" s="3"/>
      <c r="P512" s="3"/>
      <c r="Q512" s="3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2"/>
      <c r="F513" s="1"/>
      <c r="G513" s="1"/>
      <c r="H513" s="1"/>
      <c r="I513" s="1"/>
      <c r="J513" s="1"/>
      <c r="K513" s="1"/>
      <c r="L513" s="1"/>
      <c r="M513" s="3"/>
      <c r="N513" s="3"/>
      <c r="O513" s="3"/>
      <c r="P513" s="3"/>
      <c r="Q513" s="3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2"/>
      <c r="F514" s="1"/>
      <c r="G514" s="1"/>
      <c r="H514" s="1"/>
      <c r="I514" s="1"/>
      <c r="J514" s="1"/>
      <c r="K514" s="1"/>
      <c r="L514" s="1"/>
      <c r="M514" s="3"/>
      <c r="N514" s="3"/>
      <c r="O514" s="3"/>
      <c r="P514" s="3"/>
      <c r="Q514" s="3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2"/>
      <c r="F515" s="1"/>
      <c r="G515" s="1"/>
      <c r="H515" s="1"/>
      <c r="I515" s="1"/>
      <c r="J515" s="1"/>
      <c r="K515" s="1"/>
      <c r="L515" s="1"/>
      <c r="M515" s="3"/>
      <c r="N515" s="3"/>
      <c r="O515" s="3"/>
      <c r="P515" s="3"/>
      <c r="Q515" s="3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2"/>
      <c r="F516" s="1"/>
      <c r="G516" s="1"/>
      <c r="H516" s="1"/>
      <c r="I516" s="1"/>
      <c r="J516" s="1"/>
      <c r="K516" s="1"/>
      <c r="L516" s="1"/>
      <c r="M516" s="3"/>
      <c r="N516" s="3"/>
      <c r="O516" s="3"/>
      <c r="P516" s="3"/>
      <c r="Q516" s="3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2"/>
      <c r="F517" s="1"/>
      <c r="G517" s="1"/>
      <c r="H517" s="1"/>
      <c r="I517" s="1"/>
      <c r="J517" s="1"/>
      <c r="K517" s="1"/>
      <c r="L517" s="1"/>
      <c r="M517" s="3"/>
      <c r="N517" s="3"/>
      <c r="O517" s="3"/>
      <c r="P517" s="3"/>
      <c r="Q517" s="3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2"/>
      <c r="F518" s="1"/>
      <c r="G518" s="1"/>
      <c r="H518" s="1"/>
      <c r="I518" s="1"/>
      <c r="J518" s="1"/>
      <c r="K518" s="1"/>
      <c r="L518" s="1"/>
      <c r="M518" s="3"/>
      <c r="N518" s="3"/>
      <c r="O518" s="3"/>
      <c r="P518" s="3"/>
      <c r="Q518" s="3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2"/>
      <c r="F519" s="1"/>
      <c r="G519" s="1"/>
      <c r="H519" s="1"/>
      <c r="I519" s="1"/>
      <c r="J519" s="1"/>
      <c r="K519" s="1"/>
      <c r="L519" s="1"/>
      <c r="M519" s="3"/>
      <c r="N519" s="3"/>
      <c r="O519" s="3"/>
      <c r="P519" s="3"/>
      <c r="Q519" s="3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2"/>
      <c r="F520" s="1"/>
      <c r="G520" s="1"/>
      <c r="H520" s="1"/>
      <c r="I520" s="1"/>
      <c r="J520" s="1"/>
      <c r="K520" s="1"/>
      <c r="L520" s="1"/>
      <c r="M520" s="3"/>
      <c r="N520" s="3"/>
      <c r="O520" s="3"/>
      <c r="P520" s="3"/>
      <c r="Q520" s="3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2"/>
      <c r="F521" s="1"/>
      <c r="G521" s="1"/>
      <c r="H521" s="1"/>
      <c r="I521" s="1"/>
      <c r="J521" s="1"/>
      <c r="K521" s="1"/>
      <c r="L521" s="1"/>
      <c r="M521" s="3"/>
      <c r="N521" s="3"/>
      <c r="O521" s="3"/>
      <c r="P521" s="3"/>
      <c r="Q521" s="3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2"/>
      <c r="F522" s="1"/>
      <c r="G522" s="1"/>
      <c r="H522" s="1"/>
      <c r="I522" s="1"/>
      <c r="J522" s="1"/>
      <c r="K522" s="1"/>
      <c r="L522" s="1"/>
      <c r="M522" s="3"/>
      <c r="N522" s="3"/>
      <c r="O522" s="3"/>
      <c r="P522" s="3"/>
      <c r="Q522" s="3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2"/>
      <c r="F523" s="1"/>
      <c r="G523" s="1"/>
      <c r="H523" s="1"/>
      <c r="I523" s="1"/>
      <c r="J523" s="1"/>
      <c r="K523" s="1"/>
      <c r="L523" s="1"/>
      <c r="M523" s="3"/>
      <c r="N523" s="3"/>
      <c r="O523" s="3"/>
      <c r="P523" s="3"/>
      <c r="Q523" s="3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2"/>
      <c r="F524" s="1"/>
      <c r="G524" s="1"/>
      <c r="H524" s="1"/>
      <c r="I524" s="1"/>
      <c r="J524" s="1"/>
      <c r="K524" s="1"/>
      <c r="L524" s="1"/>
      <c r="M524" s="3"/>
      <c r="N524" s="3"/>
      <c r="O524" s="3"/>
      <c r="P524" s="3"/>
      <c r="Q524" s="3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2"/>
      <c r="F525" s="1"/>
      <c r="G525" s="1"/>
      <c r="H525" s="1"/>
      <c r="I525" s="1"/>
      <c r="J525" s="1"/>
      <c r="K525" s="1"/>
      <c r="L525" s="1"/>
      <c r="M525" s="3"/>
      <c r="N525" s="3"/>
      <c r="O525" s="3"/>
      <c r="P525" s="3"/>
      <c r="Q525" s="3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2"/>
      <c r="F526" s="1"/>
      <c r="G526" s="1"/>
      <c r="H526" s="1"/>
      <c r="I526" s="1"/>
      <c r="J526" s="1"/>
      <c r="K526" s="1"/>
      <c r="L526" s="1"/>
      <c r="M526" s="3"/>
      <c r="N526" s="3"/>
      <c r="O526" s="3"/>
      <c r="P526" s="3"/>
      <c r="Q526" s="3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2"/>
      <c r="F527" s="1"/>
      <c r="G527" s="1"/>
      <c r="H527" s="1"/>
      <c r="I527" s="1"/>
      <c r="J527" s="1"/>
      <c r="K527" s="1"/>
      <c r="L527" s="1"/>
      <c r="M527" s="3"/>
      <c r="N527" s="3"/>
      <c r="O527" s="3"/>
      <c r="P527" s="3"/>
      <c r="Q527" s="3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2"/>
      <c r="F528" s="1"/>
      <c r="G528" s="1"/>
      <c r="H528" s="1"/>
      <c r="I528" s="1"/>
      <c r="J528" s="1"/>
      <c r="K528" s="1"/>
      <c r="L528" s="1"/>
      <c r="M528" s="3"/>
      <c r="N528" s="3"/>
      <c r="O528" s="3"/>
      <c r="P528" s="3"/>
      <c r="Q528" s="3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2"/>
      <c r="F529" s="1"/>
      <c r="G529" s="1"/>
      <c r="H529" s="1"/>
      <c r="I529" s="1"/>
      <c r="J529" s="1"/>
      <c r="K529" s="1"/>
      <c r="L529" s="1"/>
      <c r="M529" s="3"/>
      <c r="N529" s="3"/>
      <c r="O529" s="3"/>
      <c r="P529" s="3"/>
      <c r="Q529" s="3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2"/>
      <c r="F530" s="1"/>
      <c r="G530" s="1"/>
      <c r="H530" s="1"/>
      <c r="I530" s="1"/>
      <c r="J530" s="1"/>
      <c r="K530" s="1"/>
      <c r="L530" s="1"/>
      <c r="M530" s="3"/>
      <c r="N530" s="3"/>
      <c r="O530" s="3"/>
      <c r="P530" s="3"/>
      <c r="Q530" s="3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2"/>
      <c r="F531" s="1"/>
      <c r="G531" s="1"/>
      <c r="H531" s="1"/>
      <c r="I531" s="1"/>
      <c r="J531" s="1"/>
      <c r="K531" s="1"/>
      <c r="L531" s="1"/>
      <c r="M531" s="3"/>
      <c r="N531" s="3"/>
      <c r="O531" s="3"/>
      <c r="P531" s="3"/>
      <c r="Q531" s="3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2"/>
      <c r="F532" s="1"/>
      <c r="G532" s="1"/>
      <c r="H532" s="1"/>
      <c r="I532" s="1"/>
      <c r="J532" s="1"/>
      <c r="K532" s="1"/>
      <c r="L532" s="1"/>
      <c r="M532" s="3"/>
      <c r="N532" s="3"/>
      <c r="O532" s="3"/>
      <c r="P532" s="3"/>
      <c r="Q532" s="3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2"/>
      <c r="F533" s="1"/>
      <c r="G533" s="1"/>
      <c r="H533" s="1"/>
      <c r="I533" s="1"/>
      <c r="J533" s="1"/>
      <c r="K533" s="1"/>
      <c r="L533" s="1"/>
      <c r="M533" s="3"/>
      <c r="N533" s="3"/>
      <c r="O533" s="3"/>
      <c r="P533" s="3"/>
      <c r="Q533" s="3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2"/>
      <c r="F534" s="1"/>
      <c r="G534" s="1"/>
      <c r="H534" s="1"/>
      <c r="I534" s="1"/>
      <c r="J534" s="1"/>
      <c r="K534" s="1"/>
      <c r="L534" s="1"/>
      <c r="M534" s="3"/>
      <c r="N534" s="3"/>
      <c r="O534" s="3"/>
      <c r="P534" s="3"/>
      <c r="Q534" s="3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2"/>
      <c r="F535" s="1"/>
      <c r="G535" s="1"/>
      <c r="H535" s="1"/>
      <c r="I535" s="1"/>
      <c r="J535" s="1"/>
      <c r="K535" s="1"/>
      <c r="L535" s="1"/>
      <c r="M535" s="3"/>
      <c r="N535" s="3"/>
      <c r="O535" s="3"/>
      <c r="P535" s="3"/>
      <c r="Q535" s="3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2"/>
      <c r="F536" s="1"/>
      <c r="G536" s="1"/>
      <c r="H536" s="1"/>
      <c r="I536" s="1"/>
      <c r="J536" s="1"/>
      <c r="K536" s="1"/>
      <c r="L536" s="1"/>
      <c r="M536" s="3"/>
      <c r="N536" s="3"/>
      <c r="O536" s="3"/>
      <c r="P536" s="3"/>
      <c r="Q536" s="3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2"/>
      <c r="F537" s="1"/>
      <c r="G537" s="1"/>
      <c r="H537" s="1"/>
      <c r="I537" s="1"/>
      <c r="J537" s="1"/>
      <c r="K537" s="1"/>
      <c r="L537" s="1"/>
      <c r="M537" s="3"/>
      <c r="N537" s="3"/>
      <c r="O537" s="3"/>
      <c r="P537" s="3"/>
      <c r="Q537" s="3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2"/>
      <c r="F538" s="1"/>
      <c r="G538" s="1"/>
      <c r="H538" s="1"/>
      <c r="I538" s="1"/>
      <c r="J538" s="1"/>
      <c r="K538" s="1"/>
      <c r="L538" s="1"/>
      <c r="M538" s="3"/>
      <c r="N538" s="3"/>
      <c r="O538" s="3"/>
      <c r="P538" s="3"/>
      <c r="Q538" s="3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2"/>
      <c r="F539" s="1"/>
      <c r="G539" s="1"/>
      <c r="H539" s="1"/>
      <c r="I539" s="1"/>
      <c r="J539" s="1"/>
      <c r="K539" s="1"/>
      <c r="L539" s="1"/>
      <c r="M539" s="3"/>
      <c r="N539" s="3"/>
      <c r="O539" s="3"/>
      <c r="P539" s="3"/>
      <c r="Q539" s="3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2"/>
      <c r="F540" s="1"/>
      <c r="G540" s="1"/>
      <c r="H540" s="1"/>
      <c r="I540" s="1"/>
      <c r="J540" s="1"/>
      <c r="K540" s="1"/>
      <c r="L540" s="1"/>
      <c r="M540" s="3"/>
      <c r="N540" s="3"/>
      <c r="O540" s="3"/>
      <c r="P540" s="3"/>
      <c r="Q540" s="3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2"/>
      <c r="F541" s="1"/>
      <c r="G541" s="1"/>
      <c r="H541" s="1"/>
      <c r="I541" s="1"/>
      <c r="J541" s="1"/>
      <c r="K541" s="1"/>
      <c r="L541" s="1"/>
      <c r="M541" s="3"/>
      <c r="N541" s="3"/>
      <c r="O541" s="3"/>
      <c r="P541" s="3"/>
      <c r="Q541" s="3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2"/>
      <c r="F542" s="1"/>
      <c r="G542" s="1"/>
      <c r="H542" s="1"/>
      <c r="I542" s="1"/>
      <c r="J542" s="1"/>
      <c r="K542" s="1"/>
      <c r="L542" s="1"/>
      <c r="M542" s="3"/>
      <c r="N542" s="3"/>
      <c r="O542" s="3"/>
      <c r="P542" s="3"/>
      <c r="Q542" s="3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2"/>
      <c r="F543" s="1"/>
      <c r="G543" s="1"/>
      <c r="H543" s="1"/>
      <c r="I543" s="1"/>
      <c r="J543" s="1"/>
      <c r="K543" s="1"/>
      <c r="L543" s="1"/>
      <c r="M543" s="3"/>
      <c r="N543" s="3"/>
      <c r="O543" s="3"/>
      <c r="P543" s="3"/>
      <c r="Q543" s="3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2"/>
      <c r="F544" s="1"/>
      <c r="G544" s="1"/>
      <c r="H544" s="1"/>
      <c r="I544" s="1"/>
      <c r="J544" s="1"/>
      <c r="K544" s="1"/>
      <c r="L544" s="1"/>
      <c r="M544" s="3"/>
      <c r="N544" s="3"/>
      <c r="O544" s="3"/>
      <c r="P544" s="3"/>
      <c r="Q544" s="3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2"/>
      <c r="F545" s="1"/>
      <c r="G545" s="1"/>
      <c r="H545" s="1"/>
      <c r="I545" s="1"/>
      <c r="J545" s="1"/>
      <c r="K545" s="1"/>
      <c r="L545" s="1"/>
      <c r="M545" s="3"/>
      <c r="N545" s="3"/>
      <c r="O545" s="3"/>
      <c r="P545" s="3"/>
      <c r="Q545" s="3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2"/>
      <c r="F546" s="1"/>
      <c r="G546" s="1"/>
      <c r="H546" s="1"/>
      <c r="I546" s="1"/>
      <c r="J546" s="1"/>
      <c r="K546" s="1"/>
      <c r="L546" s="1"/>
      <c r="M546" s="3"/>
      <c r="N546" s="3"/>
      <c r="O546" s="3"/>
      <c r="P546" s="3"/>
      <c r="Q546" s="3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2"/>
      <c r="F547" s="1"/>
      <c r="G547" s="1"/>
      <c r="H547" s="1"/>
      <c r="I547" s="1"/>
      <c r="J547" s="1"/>
      <c r="K547" s="1"/>
      <c r="L547" s="1"/>
      <c r="M547" s="3"/>
      <c r="N547" s="3"/>
      <c r="O547" s="3"/>
      <c r="P547" s="3"/>
      <c r="Q547" s="3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2"/>
      <c r="F548" s="1"/>
      <c r="G548" s="1"/>
      <c r="H548" s="1"/>
      <c r="I548" s="1"/>
      <c r="J548" s="1"/>
      <c r="K548" s="1"/>
      <c r="L548" s="1"/>
      <c r="M548" s="3"/>
      <c r="N548" s="3"/>
      <c r="O548" s="3"/>
      <c r="P548" s="3"/>
      <c r="Q548" s="3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2"/>
      <c r="F549" s="1"/>
      <c r="G549" s="1"/>
      <c r="H549" s="1"/>
      <c r="I549" s="1"/>
      <c r="J549" s="1"/>
      <c r="K549" s="1"/>
      <c r="L549" s="1"/>
      <c r="M549" s="3"/>
      <c r="N549" s="3"/>
      <c r="O549" s="3"/>
      <c r="P549" s="3"/>
      <c r="Q549" s="3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2"/>
      <c r="F550" s="1"/>
      <c r="G550" s="1"/>
      <c r="H550" s="1"/>
      <c r="I550" s="1"/>
      <c r="J550" s="1"/>
      <c r="K550" s="1"/>
      <c r="L550" s="1"/>
      <c r="M550" s="3"/>
      <c r="N550" s="3"/>
      <c r="O550" s="3"/>
      <c r="P550" s="3"/>
      <c r="Q550" s="3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2"/>
      <c r="F551" s="1"/>
      <c r="G551" s="1"/>
      <c r="H551" s="1"/>
      <c r="I551" s="1"/>
      <c r="J551" s="1"/>
      <c r="K551" s="1"/>
      <c r="L551" s="1"/>
      <c r="M551" s="3"/>
      <c r="N551" s="3"/>
      <c r="O551" s="3"/>
      <c r="P551" s="3"/>
      <c r="Q551" s="3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2"/>
      <c r="F552" s="1"/>
      <c r="G552" s="1"/>
      <c r="H552" s="1"/>
      <c r="I552" s="1"/>
      <c r="J552" s="1"/>
      <c r="K552" s="1"/>
      <c r="L552" s="1"/>
      <c r="M552" s="3"/>
      <c r="N552" s="3"/>
      <c r="O552" s="3"/>
      <c r="P552" s="3"/>
      <c r="Q552" s="3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2"/>
      <c r="F553" s="1"/>
      <c r="G553" s="1"/>
      <c r="H553" s="1"/>
      <c r="I553" s="1"/>
      <c r="J553" s="1"/>
      <c r="K553" s="1"/>
      <c r="L553" s="1"/>
      <c r="M553" s="3"/>
      <c r="N553" s="3"/>
      <c r="O553" s="3"/>
      <c r="P553" s="3"/>
      <c r="Q553" s="3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2"/>
      <c r="F554" s="1"/>
      <c r="G554" s="1"/>
      <c r="H554" s="1"/>
      <c r="I554" s="1"/>
      <c r="J554" s="1"/>
      <c r="K554" s="1"/>
      <c r="L554" s="1"/>
      <c r="M554" s="3"/>
      <c r="N554" s="3"/>
      <c r="O554" s="3"/>
      <c r="P554" s="3"/>
      <c r="Q554" s="3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2"/>
      <c r="F555" s="1"/>
      <c r="G555" s="1"/>
      <c r="H555" s="1"/>
      <c r="I555" s="1"/>
      <c r="J555" s="1"/>
      <c r="K555" s="1"/>
      <c r="L555" s="1"/>
      <c r="M555" s="3"/>
      <c r="N555" s="3"/>
      <c r="O555" s="3"/>
      <c r="P555" s="3"/>
      <c r="Q555" s="3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2"/>
      <c r="F556" s="1"/>
      <c r="G556" s="1"/>
      <c r="H556" s="1"/>
      <c r="I556" s="1"/>
      <c r="J556" s="1"/>
      <c r="K556" s="1"/>
      <c r="L556" s="1"/>
      <c r="M556" s="3"/>
      <c r="N556" s="3"/>
      <c r="O556" s="3"/>
      <c r="P556" s="3"/>
      <c r="Q556" s="3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2"/>
      <c r="F557" s="1"/>
      <c r="G557" s="1"/>
      <c r="H557" s="1"/>
      <c r="I557" s="1"/>
      <c r="J557" s="1"/>
      <c r="K557" s="1"/>
      <c r="L557" s="1"/>
      <c r="M557" s="3"/>
      <c r="N557" s="3"/>
      <c r="O557" s="3"/>
      <c r="P557" s="3"/>
      <c r="Q557" s="3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2"/>
      <c r="F558" s="1"/>
      <c r="G558" s="1"/>
      <c r="H558" s="1"/>
      <c r="I558" s="1"/>
      <c r="J558" s="1"/>
      <c r="K558" s="1"/>
      <c r="L558" s="1"/>
      <c r="M558" s="3"/>
      <c r="N558" s="3"/>
      <c r="O558" s="3"/>
      <c r="P558" s="3"/>
      <c r="Q558" s="3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2"/>
      <c r="F559" s="1"/>
      <c r="G559" s="1"/>
      <c r="H559" s="1"/>
      <c r="I559" s="1"/>
      <c r="J559" s="1"/>
      <c r="K559" s="1"/>
      <c r="L559" s="1"/>
      <c r="M559" s="3"/>
      <c r="N559" s="3"/>
      <c r="O559" s="3"/>
      <c r="P559" s="3"/>
      <c r="Q559" s="3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2"/>
      <c r="F560" s="1"/>
      <c r="G560" s="1"/>
      <c r="H560" s="1"/>
      <c r="I560" s="1"/>
      <c r="J560" s="1"/>
      <c r="K560" s="1"/>
      <c r="L560" s="1"/>
      <c r="M560" s="3"/>
      <c r="N560" s="3"/>
      <c r="O560" s="3"/>
      <c r="P560" s="3"/>
      <c r="Q560" s="3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2"/>
      <c r="F561" s="1"/>
      <c r="G561" s="1"/>
      <c r="H561" s="1"/>
      <c r="I561" s="1"/>
      <c r="J561" s="1"/>
      <c r="K561" s="1"/>
      <c r="L561" s="1"/>
      <c r="M561" s="3"/>
      <c r="N561" s="3"/>
      <c r="O561" s="3"/>
      <c r="P561" s="3"/>
      <c r="Q561" s="3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2"/>
      <c r="F562" s="1"/>
      <c r="G562" s="1"/>
      <c r="H562" s="1"/>
      <c r="I562" s="1"/>
      <c r="J562" s="1"/>
      <c r="K562" s="1"/>
      <c r="L562" s="1"/>
      <c r="M562" s="3"/>
      <c r="N562" s="3"/>
      <c r="O562" s="3"/>
      <c r="P562" s="3"/>
      <c r="Q562" s="3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2"/>
      <c r="F563" s="1"/>
      <c r="G563" s="1"/>
      <c r="H563" s="1"/>
      <c r="I563" s="1"/>
      <c r="J563" s="1"/>
      <c r="K563" s="1"/>
      <c r="L563" s="1"/>
      <c r="M563" s="3"/>
      <c r="N563" s="3"/>
      <c r="O563" s="3"/>
      <c r="P563" s="3"/>
      <c r="Q563" s="3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2"/>
      <c r="F564" s="1"/>
      <c r="G564" s="1"/>
      <c r="H564" s="1"/>
      <c r="I564" s="1"/>
      <c r="J564" s="1"/>
      <c r="K564" s="1"/>
      <c r="L564" s="1"/>
      <c r="M564" s="3"/>
      <c r="N564" s="3"/>
      <c r="O564" s="3"/>
      <c r="P564" s="3"/>
      <c r="Q564" s="3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2"/>
      <c r="F565" s="1"/>
      <c r="G565" s="1"/>
      <c r="H565" s="1"/>
      <c r="I565" s="1"/>
      <c r="J565" s="1"/>
      <c r="K565" s="1"/>
      <c r="L565" s="1"/>
      <c r="M565" s="3"/>
      <c r="N565" s="3"/>
      <c r="O565" s="3"/>
      <c r="P565" s="3"/>
      <c r="Q565" s="3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2"/>
      <c r="F566" s="1"/>
      <c r="G566" s="1"/>
      <c r="H566" s="1"/>
      <c r="I566" s="1"/>
      <c r="J566" s="1"/>
      <c r="K566" s="1"/>
      <c r="L566" s="1"/>
      <c r="M566" s="3"/>
      <c r="N566" s="3"/>
      <c r="O566" s="3"/>
      <c r="P566" s="3"/>
      <c r="Q566" s="3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2"/>
      <c r="F567" s="1"/>
      <c r="G567" s="1"/>
      <c r="H567" s="1"/>
      <c r="I567" s="1"/>
      <c r="J567" s="1"/>
      <c r="K567" s="1"/>
      <c r="L567" s="1"/>
      <c r="M567" s="3"/>
      <c r="N567" s="3"/>
      <c r="O567" s="3"/>
      <c r="P567" s="3"/>
      <c r="Q567" s="3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2"/>
      <c r="F568" s="1"/>
      <c r="G568" s="1"/>
      <c r="H568" s="1"/>
      <c r="I568" s="1"/>
      <c r="J568" s="1"/>
      <c r="K568" s="1"/>
      <c r="L568" s="1"/>
      <c r="M568" s="3"/>
      <c r="N568" s="3"/>
      <c r="O568" s="3"/>
      <c r="P568" s="3"/>
      <c r="Q568" s="3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2"/>
      <c r="F569" s="1"/>
      <c r="G569" s="1"/>
      <c r="H569" s="1"/>
      <c r="I569" s="1"/>
      <c r="J569" s="1"/>
      <c r="K569" s="1"/>
      <c r="L569" s="1"/>
      <c r="M569" s="3"/>
      <c r="N569" s="3"/>
      <c r="O569" s="3"/>
      <c r="P569" s="3"/>
      <c r="Q569" s="3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2"/>
      <c r="F570" s="1"/>
      <c r="G570" s="1"/>
      <c r="H570" s="1"/>
      <c r="I570" s="1"/>
      <c r="J570" s="1"/>
      <c r="K570" s="1"/>
      <c r="L570" s="1"/>
      <c r="M570" s="3"/>
      <c r="N570" s="3"/>
      <c r="O570" s="3"/>
      <c r="P570" s="3"/>
      <c r="Q570" s="3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2"/>
      <c r="F571" s="1"/>
      <c r="G571" s="1"/>
      <c r="H571" s="1"/>
      <c r="I571" s="1"/>
      <c r="J571" s="1"/>
      <c r="K571" s="1"/>
      <c r="L571" s="1"/>
      <c r="M571" s="3"/>
      <c r="N571" s="3"/>
      <c r="O571" s="3"/>
      <c r="P571" s="3"/>
      <c r="Q571" s="3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2"/>
      <c r="F572" s="1"/>
      <c r="G572" s="1"/>
      <c r="H572" s="1"/>
      <c r="I572" s="1"/>
      <c r="J572" s="1"/>
      <c r="K572" s="1"/>
      <c r="L572" s="1"/>
      <c r="M572" s="3"/>
      <c r="N572" s="3"/>
      <c r="O572" s="3"/>
      <c r="P572" s="3"/>
      <c r="Q572" s="3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2"/>
      <c r="F573" s="1"/>
      <c r="G573" s="1"/>
      <c r="H573" s="1"/>
      <c r="I573" s="1"/>
      <c r="J573" s="1"/>
      <c r="K573" s="1"/>
      <c r="L573" s="1"/>
      <c r="M573" s="3"/>
      <c r="N573" s="3"/>
      <c r="O573" s="3"/>
      <c r="P573" s="3"/>
      <c r="Q573" s="3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2"/>
      <c r="F574" s="1"/>
      <c r="G574" s="1"/>
      <c r="H574" s="1"/>
      <c r="I574" s="1"/>
      <c r="J574" s="1"/>
      <c r="K574" s="1"/>
      <c r="L574" s="1"/>
      <c r="M574" s="3"/>
      <c r="N574" s="3"/>
      <c r="O574" s="3"/>
      <c r="P574" s="3"/>
      <c r="Q574" s="3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2"/>
      <c r="F575" s="1"/>
      <c r="G575" s="1"/>
      <c r="H575" s="1"/>
      <c r="I575" s="1"/>
      <c r="J575" s="1"/>
      <c r="K575" s="1"/>
      <c r="L575" s="1"/>
      <c r="M575" s="3"/>
      <c r="N575" s="3"/>
      <c r="O575" s="3"/>
      <c r="P575" s="3"/>
      <c r="Q575" s="3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2"/>
      <c r="F576" s="1"/>
      <c r="G576" s="1"/>
      <c r="H576" s="1"/>
      <c r="I576" s="1"/>
      <c r="J576" s="1"/>
      <c r="K576" s="1"/>
      <c r="L576" s="1"/>
      <c r="M576" s="3"/>
      <c r="N576" s="3"/>
      <c r="O576" s="3"/>
      <c r="P576" s="3"/>
      <c r="Q576" s="3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2"/>
      <c r="F577" s="1"/>
      <c r="G577" s="1"/>
      <c r="H577" s="1"/>
      <c r="I577" s="1"/>
      <c r="J577" s="1"/>
      <c r="K577" s="1"/>
      <c r="L577" s="1"/>
      <c r="M577" s="3"/>
      <c r="N577" s="3"/>
      <c r="O577" s="3"/>
      <c r="P577" s="3"/>
      <c r="Q577" s="3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2"/>
      <c r="F578" s="1"/>
      <c r="G578" s="1"/>
      <c r="H578" s="1"/>
      <c r="I578" s="1"/>
      <c r="J578" s="1"/>
      <c r="K578" s="1"/>
      <c r="L578" s="1"/>
      <c r="M578" s="3"/>
      <c r="N578" s="3"/>
      <c r="O578" s="3"/>
      <c r="P578" s="3"/>
      <c r="Q578" s="3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2"/>
      <c r="F579" s="1"/>
      <c r="G579" s="1"/>
      <c r="H579" s="1"/>
      <c r="I579" s="1"/>
      <c r="J579" s="1"/>
      <c r="K579" s="1"/>
      <c r="L579" s="1"/>
      <c r="M579" s="3"/>
      <c r="N579" s="3"/>
      <c r="O579" s="3"/>
      <c r="P579" s="3"/>
      <c r="Q579" s="3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2"/>
      <c r="F580" s="1"/>
      <c r="G580" s="1"/>
      <c r="H580" s="1"/>
      <c r="I580" s="1"/>
      <c r="J580" s="1"/>
      <c r="K580" s="1"/>
      <c r="L580" s="1"/>
      <c r="M580" s="3"/>
      <c r="N580" s="3"/>
      <c r="O580" s="3"/>
      <c r="P580" s="3"/>
      <c r="Q580" s="3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2"/>
      <c r="F581" s="1"/>
      <c r="G581" s="1"/>
      <c r="H581" s="1"/>
      <c r="I581" s="1"/>
      <c r="J581" s="1"/>
      <c r="K581" s="1"/>
      <c r="L581" s="1"/>
      <c r="M581" s="3"/>
      <c r="N581" s="3"/>
      <c r="O581" s="3"/>
      <c r="P581" s="3"/>
      <c r="Q581" s="3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2"/>
      <c r="F582" s="1"/>
      <c r="G582" s="1"/>
      <c r="H582" s="1"/>
      <c r="I582" s="1"/>
      <c r="J582" s="1"/>
      <c r="K582" s="1"/>
      <c r="L582" s="1"/>
      <c r="M582" s="3"/>
      <c r="N582" s="3"/>
      <c r="O582" s="3"/>
      <c r="P582" s="3"/>
      <c r="Q582" s="3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2"/>
      <c r="F583" s="1"/>
      <c r="G583" s="1"/>
      <c r="H583" s="1"/>
      <c r="I583" s="1"/>
      <c r="J583" s="1"/>
      <c r="K583" s="1"/>
      <c r="L583" s="1"/>
      <c r="M583" s="3"/>
      <c r="N583" s="3"/>
      <c r="O583" s="3"/>
      <c r="P583" s="3"/>
      <c r="Q583" s="3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2"/>
      <c r="F584" s="1"/>
      <c r="G584" s="1"/>
      <c r="H584" s="1"/>
      <c r="I584" s="1"/>
      <c r="J584" s="1"/>
      <c r="K584" s="1"/>
      <c r="L584" s="1"/>
      <c r="M584" s="3"/>
      <c r="N584" s="3"/>
      <c r="O584" s="3"/>
      <c r="P584" s="3"/>
      <c r="Q584" s="3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2"/>
      <c r="F585" s="1"/>
      <c r="G585" s="1"/>
      <c r="H585" s="1"/>
      <c r="I585" s="1"/>
      <c r="J585" s="1"/>
      <c r="K585" s="1"/>
      <c r="L585" s="1"/>
      <c r="M585" s="3"/>
      <c r="N585" s="3"/>
      <c r="O585" s="3"/>
      <c r="P585" s="3"/>
      <c r="Q585" s="3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2"/>
      <c r="F586" s="1"/>
      <c r="G586" s="1"/>
      <c r="H586" s="1"/>
      <c r="I586" s="1"/>
      <c r="J586" s="1"/>
      <c r="K586" s="1"/>
      <c r="L586" s="1"/>
      <c r="M586" s="3"/>
      <c r="N586" s="3"/>
      <c r="O586" s="3"/>
      <c r="P586" s="3"/>
      <c r="Q586" s="3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2"/>
      <c r="F587" s="1"/>
      <c r="G587" s="1"/>
      <c r="H587" s="1"/>
      <c r="I587" s="1"/>
      <c r="J587" s="1"/>
      <c r="K587" s="1"/>
      <c r="L587" s="1"/>
      <c r="M587" s="3"/>
      <c r="N587" s="3"/>
      <c r="O587" s="3"/>
      <c r="P587" s="3"/>
      <c r="Q587" s="3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2"/>
      <c r="F588" s="1"/>
      <c r="G588" s="1"/>
      <c r="H588" s="1"/>
      <c r="I588" s="1"/>
      <c r="J588" s="1"/>
      <c r="K588" s="1"/>
      <c r="L588" s="1"/>
      <c r="M588" s="3"/>
      <c r="N588" s="3"/>
      <c r="O588" s="3"/>
      <c r="P588" s="3"/>
      <c r="Q588" s="3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2"/>
      <c r="F589" s="1"/>
      <c r="G589" s="1"/>
      <c r="H589" s="1"/>
      <c r="I589" s="1"/>
      <c r="J589" s="1"/>
      <c r="K589" s="1"/>
      <c r="L589" s="1"/>
      <c r="M589" s="3"/>
      <c r="N589" s="3"/>
      <c r="O589" s="3"/>
      <c r="P589" s="3"/>
      <c r="Q589" s="3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2"/>
      <c r="F590" s="1"/>
      <c r="G590" s="1"/>
      <c r="H590" s="1"/>
      <c r="I590" s="1"/>
      <c r="J590" s="1"/>
      <c r="K590" s="1"/>
      <c r="L590" s="1"/>
      <c r="M590" s="3"/>
      <c r="N590" s="3"/>
      <c r="O590" s="3"/>
      <c r="P590" s="3"/>
      <c r="Q590" s="3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2"/>
      <c r="F591" s="1"/>
      <c r="G591" s="1"/>
      <c r="H591" s="1"/>
      <c r="I591" s="1"/>
      <c r="J591" s="1"/>
      <c r="K591" s="1"/>
      <c r="L591" s="1"/>
      <c r="M591" s="3"/>
      <c r="N591" s="3"/>
      <c r="O591" s="3"/>
      <c r="P591" s="3"/>
      <c r="Q591" s="3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2"/>
      <c r="F592" s="1"/>
      <c r="G592" s="1"/>
      <c r="H592" s="1"/>
      <c r="I592" s="1"/>
      <c r="J592" s="1"/>
      <c r="K592" s="1"/>
      <c r="L592" s="1"/>
      <c r="M592" s="3"/>
      <c r="N592" s="3"/>
      <c r="O592" s="3"/>
      <c r="P592" s="3"/>
      <c r="Q592" s="3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2"/>
      <c r="F593" s="1"/>
      <c r="G593" s="1"/>
      <c r="H593" s="1"/>
      <c r="I593" s="1"/>
      <c r="J593" s="1"/>
      <c r="K593" s="1"/>
      <c r="L593" s="1"/>
      <c r="M593" s="3"/>
      <c r="N593" s="3"/>
      <c r="O593" s="3"/>
      <c r="P593" s="3"/>
      <c r="Q593" s="3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2"/>
      <c r="F594" s="1"/>
      <c r="G594" s="1"/>
      <c r="H594" s="1"/>
      <c r="I594" s="1"/>
      <c r="J594" s="1"/>
      <c r="K594" s="1"/>
      <c r="L594" s="1"/>
      <c r="M594" s="3"/>
      <c r="N594" s="3"/>
      <c r="O594" s="3"/>
      <c r="P594" s="3"/>
      <c r="Q594" s="3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2"/>
      <c r="F595" s="1"/>
      <c r="G595" s="1"/>
      <c r="H595" s="1"/>
      <c r="I595" s="1"/>
      <c r="J595" s="1"/>
      <c r="K595" s="1"/>
      <c r="L595" s="1"/>
      <c r="M595" s="3"/>
      <c r="N595" s="3"/>
      <c r="O595" s="3"/>
      <c r="P595" s="3"/>
      <c r="Q595" s="3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2"/>
      <c r="F596" s="1"/>
      <c r="G596" s="1"/>
      <c r="H596" s="1"/>
      <c r="I596" s="1"/>
      <c r="J596" s="1"/>
      <c r="K596" s="1"/>
      <c r="L596" s="1"/>
      <c r="M596" s="3"/>
      <c r="N596" s="3"/>
      <c r="O596" s="3"/>
      <c r="P596" s="3"/>
      <c r="Q596" s="3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2"/>
      <c r="F597" s="1"/>
      <c r="G597" s="1"/>
      <c r="H597" s="1"/>
      <c r="I597" s="1"/>
      <c r="J597" s="1"/>
      <c r="K597" s="1"/>
      <c r="L597" s="1"/>
      <c r="M597" s="3"/>
      <c r="N597" s="3"/>
      <c r="O597" s="3"/>
      <c r="P597" s="3"/>
      <c r="Q597" s="3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2"/>
      <c r="F598" s="1"/>
      <c r="G598" s="1"/>
      <c r="H598" s="1"/>
      <c r="I598" s="1"/>
      <c r="J598" s="1"/>
      <c r="K598" s="1"/>
      <c r="L598" s="1"/>
      <c r="M598" s="3"/>
      <c r="N598" s="3"/>
      <c r="O598" s="3"/>
      <c r="P598" s="3"/>
      <c r="Q598" s="3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2"/>
      <c r="F599" s="1"/>
      <c r="G599" s="1"/>
      <c r="H599" s="1"/>
      <c r="I599" s="1"/>
      <c r="J599" s="1"/>
      <c r="K599" s="1"/>
      <c r="L599" s="1"/>
      <c r="M599" s="3"/>
      <c r="N599" s="3"/>
      <c r="O599" s="3"/>
      <c r="P599" s="3"/>
      <c r="Q599" s="3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2"/>
      <c r="F600" s="1"/>
      <c r="G600" s="1"/>
      <c r="H600" s="1"/>
      <c r="I600" s="1"/>
      <c r="J600" s="1"/>
      <c r="K600" s="1"/>
      <c r="L600" s="1"/>
      <c r="M600" s="3"/>
      <c r="N600" s="3"/>
      <c r="O600" s="3"/>
      <c r="P600" s="3"/>
      <c r="Q600" s="3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2"/>
      <c r="F601" s="1"/>
      <c r="G601" s="1"/>
      <c r="H601" s="1"/>
      <c r="I601" s="1"/>
      <c r="J601" s="1"/>
      <c r="K601" s="1"/>
      <c r="L601" s="1"/>
      <c r="M601" s="3"/>
      <c r="N601" s="3"/>
      <c r="O601" s="3"/>
      <c r="P601" s="3"/>
      <c r="Q601" s="3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2"/>
      <c r="F602" s="1"/>
      <c r="G602" s="1"/>
      <c r="H602" s="1"/>
      <c r="I602" s="1"/>
      <c r="J602" s="1"/>
      <c r="K602" s="1"/>
      <c r="L602" s="1"/>
      <c r="M602" s="3"/>
      <c r="N602" s="3"/>
      <c r="O602" s="3"/>
      <c r="P602" s="3"/>
      <c r="Q602" s="3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2"/>
      <c r="F603" s="1"/>
      <c r="G603" s="1"/>
      <c r="H603" s="1"/>
      <c r="I603" s="1"/>
      <c r="J603" s="1"/>
      <c r="K603" s="1"/>
      <c r="L603" s="1"/>
      <c r="M603" s="3"/>
      <c r="N603" s="3"/>
      <c r="O603" s="3"/>
      <c r="P603" s="3"/>
      <c r="Q603" s="3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2"/>
      <c r="F604" s="1"/>
      <c r="G604" s="1"/>
      <c r="H604" s="1"/>
      <c r="I604" s="1"/>
      <c r="J604" s="1"/>
      <c r="K604" s="1"/>
      <c r="L604" s="1"/>
      <c r="M604" s="3"/>
      <c r="N604" s="3"/>
      <c r="O604" s="3"/>
      <c r="P604" s="3"/>
      <c r="Q604" s="3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2"/>
      <c r="F605" s="1"/>
      <c r="G605" s="1"/>
      <c r="H605" s="1"/>
      <c r="I605" s="1"/>
      <c r="J605" s="1"/>
      <c r="K605" s="1"/>
      <c r="L605" s="1"/>
      <c r="M605" s="3"/>
      <c r="N605" s="3"/>
      <c r="O605" s="3"/>
      <c r="P605" s="3"/>
      <c r="Q605" s="3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2"/>
      <c r="F606" s="1"/>
      <c r="G606" s="1"/>
      <c r="H606" s="1"/>
      <c r="I606" s="1"/>
      <c r="J606" s="1"/>
      <c r="K606" s="1"/>
      <c r="L606" s="1"/>
      <c r="M606" s="3"/>
      <c r="N606" s="3"/>
      <c r="O606" s="3"/>
      <c r="P606" s="3"/>
      <c r="Q606" s="3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2"/>
      <c r="F607" s="1"/>
      <c r="G607" s="1"/>
      <c r="H607" s="1"/>
      <c r="I607" s="1"/>
      <c r="J607" s="1"/>
      <c r="K607" s="1"/>
      <c r="L607" s="1"/>
      <c r="M607" s="3"/>
      <c r="N607" s="3"/>
      <c r="O607" s="3"/>
      <c r="P607" s="3"/>
      <c r="Q607" s="3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2"/>
      <c r="F608" s="1"/>
      <c r="G608" s="1"/>
      <c r="H608" s="1"/>
      <c r="I608" s="1"/>
      <c r="J608" s="1"/>
      <c r="K608" s="1"/>
      <c r="L608" s="1"/>
      <c r="M608" s="3"/>
      <c r="N608" s="3"/>
      <c r="O608" s="3"/>
      <c r="P608" s="3"/>
      <c r="Q608" s="3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2"/>
      <c r="F609" s="1"/>
      <c r="G609" s="1"/>
      <c r="H609" s="1"/>
      <c r="I609" s="1"/>
      <c r="J609" s="1"/>
      <c r="K609" s="1"/>
      <c r="L609" s="1"/>
      <c r="M609" s="3"/>
      <c r="N609" s="3"/>
      <c r="O609" s="3"/>
      <c r="P609" s="3"/>
      <c r="Q609" s="3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2"/>
      <c r="F610" s="1"/>
      <c r="G610" s="1"/>
      <c r="H610" s="1"/>
      <c r="I610" s="1"/>
      <c r="J610" s="1"/>
      <c r="K610" s="1"/>
      <c r="L610" s="1"/>
      <c r="M610" s="3"/>
      <c r="N610" s="3"/>
      <c r="O610" s="3"/>
      <c r="P610" s="3"/>
      <c r="Q610" s="3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2"/>
      <c r="F611" s="1"/>
      <c r="G611" s="1"/>
      <c r="H611" s="1"/>
      <c r="I611" s="1"/>
      <c r="J611" s="1"/>
      <c r="K611" s="1"/>
      <c r="L611" s="1"/>
      <c r="M611" s="3"/>
      <c r="N611" s="3"/>
      <c r="O611" s="3"/>
      <c r="P611" s="3"/>
      <c r="Q611" s="3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2"/>
      <c r="F612" s="1"/>
      <c r="G612" s="1"/>
      <c r="H612" s="1"/>
      <c r="I612" s="1"/>
      <c r="J612" s="1"/>
      <c r="K612" s="1"/>
      <c r="L612" s="1"/>
      <c r="M612" s="3"/>
      <c r="N612" s="3"/>
      <c r="O612" s="3"/>
      <c r="P612" s="3"/>
      <c r="Q612" s="3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2"/>
      <c r="F613" s="1"/>
      <c r="G613" s="1"/>
      <c r="H613" s="1"/>
      <c r="I613" s="1"/>
      <c r="J613" s="1"/>
      <c r="K613" s="1"/>
      <c r="L613" s="1"/>
      <c r="M613" s="3"/>
      <c r="N613" s="3"/>
      <c r="O613" s="3"/>
      <c r="P613" s="3"/>
      <c r="Q613" s="3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2"/>
      <c r="F614" s="1"/>
      <c r="G614" s="1"/>
      <c r="H614" s="1"/>
      <c r="I614" s="1"/>
      <c r="J614" s="1"/>
      <c r="K614" s="1"/>
      <c r="L614" s="1"/>
      <c r="M614" s="3"/>
      <c r="N614" s="3"/>
      <c r="O614" s="3"/>
      <c r="P614" s="3"/>
      <c r="Q614" s="3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2"/>
      <c r="F615" s="1"/>
      <c r="G615" s="1"/>
      <c r="H615" s="1"/>
      <c r="I615" s="1"/>
      <c r="J615" s="1"/>
      <c r="K615" s="1"/>
      <c r="L615" s="1"/>
      <c r="M615" s="3"/>
      <c r="N615" s="3"/>
      <c r="O615" s="3"/>
      <c r="P615" s="3"/>
      <c r="Q615" s="3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2"/>
      <c r="F616" s="1"/>
      <c r="G616" s="1"/>
      <c r="H616" s="1"/>
      <c r="I616" s="1"/>
      <c r="J616" s="1"/>
      <c r="K616" s="1"/>
      <c r="L616" s="1"/>
      <c r="M616" s="3"/>
      <c r="N616" s="3"/>
      <c r="O616" s="3"/>
      <c r="P616" s="3"/>
      <c r="Q616" s="3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2"/>
      <c r="F617" s="1"/>
      <c r="G617" s="1"/>
      <c r="H617" s="1"/>
      <c r="I617" s="1"/>
      <c r="J617" s="1"/>
      <c r="K617" s="1"/>
      <c r="L617" s="1"/>
      <c r="M617" s="3"/>
      <c r="N617" s="3"/>
      <c r="O617" s="3"/>
      <c r="P617" s="3"/>
      <c r="Q617" s="3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2"/>
      <c r="F618" s="1"/>
      <c r="G618" s="1"/>
      <c r="H618" s="1"/>
      <c r="I618" s="1"/>
      <c r="J618" s="1"/>
      <c r="K618" s="1"/>
      <c r="L618" s="1"/>
      <c r="M618" s="3"/>
      <c r="N618" s="3"/>
      <c r="O618" s="3"/>
      <c r="P618" s="3"/>
      <c r="Q618" s="3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2"/>
      <c r="F619" s="1"/>
      <c r="G619" s="1"/>
      <c r="H619" s="1"/>
      <c r="I619" s="1"/>
      <c r="J619" s="1"/>
      <c r="K619" s="1"/>
      <c r="L619" s="1"/>
      <c r="M619" s="3"/>
      <c r="N619" s="3"/>
      <c r="O619" s="3"/>
      <c r="P619" s="3"/>
      <c r="Q619" s="3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2"/>
      <c r="F620" s="1"/>
      <c r="G620" s="1"/>
      <c r="H620" s="1"/>
      <c r="I620" s="1"/>
      <c r="J620" s="1"/>
      <c r="K620" s="1"/>
      <c r="L620" s="1"/>
      <c r="M620" s="3"/>
      <c r="N620" s="3"/>
      <c r="O620" s="3"/>
      <c r="P620" s="3"/>
      <c r="Q620" s="3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2"/>
      <c r="F621" s="1"/>
      <c r="G621" s="1"/>
      <c r="H621" s="1"/>
      <c r="I621" s="1"/>
      <c r="J621" s="1"/>
      <c r="K621" s="1"/>
      <c r="L621" s="1"/>
      <c r="M621" s="3"/>
      <c r="N621" s="3"/>
      <c r="O621" s="3"/>
      <c r="P621" s="3"/>
      <c r="Q621" s="3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2"/>
      <c r="F622" s="1"/>
      <c r="G622" s="1"/>
      <c r="H622" s="1"/>
      <c r="I622" s="1"/>
      <c r="J622" s="1"/>
      <c r="K622" s="1"/>
      <c r="L622" s="1"/>
      <c r="M622" s="3"/>
      <c r="N622" s="3"/>
      <c r="O622" s="3"/>
      <c r="P622" s="3"/>
      <c r="Q622" s="3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2"/>
      <c r="F623" s="1"/>
      <c r="G623" s="1"/>
      <c r="H623" s="1"/>
      <c r="I623" s="1"/>
      <c r="J623" s="1"/>
      <c r="K623" s="1"/>
      <c r="L623" s="1"/>
      <c r="M623" s="3"/>
      <c r="N623" s="3"/>
      <c r="O623" s="3"/>
      <c r="P623" s="3"/>
      <c r="Q623" s="3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2"/>
      <c r="F624" s="1"/>
      <c r="G624" s="1"/>
      <c r="H624" s="1"/>
      <c r="I624" s="1"/>
      <c r="J624" s="1"/>
      <c r="K624" s="1"/>
      <c r="L624" s="1"/>
      <c r="M624" s="3"/>
      <c r="N624" s="3"/>
      <c r="O624" s="3"/>
      <c r="P624" s="3"/>
      <c r="Q624" s="3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2"/>
      <c r="F625" s="1"/>
      <c r="G625" s="1"/>
      <c r="H625" s="1"/>
      <c r="I625" s="1"/>
      <c r="J625" s="1"/>
      <c r="K625" s="1"/>
      <c r="L625" s="1"/>
      <c r="M625" s="3"/>
      <c r="N625" s="3"/>
      <c r="O625" s="3"/>
      <c r="P625" s="3"/>
      <c r="Q625" s="3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2"/>
      <c r="F626" s="1"/>
      <c r="G626" s="1"/>
      <c r="H626" s="1"/>
      <c r="I626" s="1"/>
      <c r="J626" s="1"/>
      <c r="K626" s="1"/>
      <c r="L626" s="1"/>
      <c r="M626" s="3"/>
      <c r="N626" s="3"/>
      <c r="O626" s="3"/>
      <c r="P626" s="3"/>
      <c r="Q626" s="3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2"/>
      <c r="F627" s="1"/>
      <c r="G627" s="1"/>
      <c r="H627" s="1"/>
      <c r="I627" s="1"/>
      <c r="J627" s="1"/>
      <c r="K627" s="1"/>
      <c r="L627" s="1"/>
      <c r="M627" s="3"/>
      <c r="N627" s="3"/>
      <c r="O627" s="3"/>
      <c r="P627" s="3"/>
      <c r="Q627" s="3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2"/>
      <c r="F628" s="1"/>
      <c r="G628" s="1"/>
      <c r="H628" s="1"/>
      <c r="I628" s="1"/>
      <c r="J628" s="1"/>
      <c r="K628" s="1"/>
      <c r="L628" s="1"/>
      <c r="M628" s="3"/>
      <c r="N628" s="3"/>
      <c r="O628" s="3"/>
      <c r="P628" s="3"/>
      <c r="Q628" s="3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2"/>
      <c r="F629" s="1"/>
      <c r="G629" s="1"/>
      <c r="H629" s="1"/>
      <c r="I629" s="1"/>
      <c r="J629" s="1"/>
      <c r="K629" s="1"/>
      <c r="L629" s="1"/>
      <c r="M629" s="3"/>
      <c r="N629" s="3"/>
      <c r="O629" s="3"/>
      <c r="P629" s="3"/>
      <c r="Q629" s="3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2"/>
      <c r="F630" s="1"/>
      <c r="G630" s="1"/>
      <c r="H630" s="1"/>
      <c r="I630" s="1"/>
      <c r="J630" s="1"/>
      <c r="K630" s="1"/>
      <c r="L630" s="1"/>
      <c r="M630" s="3"/>
      <c r="N630" s="3"/>
      <c r="O630" s="3"/>
      <c r="P630" s="3"/>
      <c r="Q630" s="3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2"/>
      <c r="F631" s="1"/>
      <c r="G631" s="1"/>
      <c r="H631" s="1"/>
      <c r="I631" s="1"/>
      <c r="J631" s="1"/>
      <c r="K631" s="1"/>
      <c r="L631" s="1"/>
      <c r="M631" s="3"/>
      <c r="N631" s="3"/>
      <c r="O631" s="3"/>
      <c r="P631" s="3"/>
      <c r="Q631" s="3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2"/>
      <c r="F632" s="1"/>
      <c r="G632" s="1"/>
      <c r="H632" s="1"/>
      <c r="I632" s="1"/>
      <c r="J632" s="1"/>
      <c r="K632" s="1"/>
      <c r="L632" s="1"/>
      <c r="M632" s="3"/>
      <c r="N632" s="3"/>
      <c r="O632" s="3"/>
      <c r="P632" s="3"/>
      <c r="Q632" s="3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2"/>
      <c r="F633" s="1"/>
      <c r="G633" s="1"/>
      <c r="H633" s="1"/>
      <c r="I633" s="1"/>
      <c r="J633" s="1"/>
      <c r="K633" s="1"/>
      <c r="L633" s="1"/>
      <c r="M633" s="3"/>
      <c r="N633" s="3"/>
      <c r="O633" s="3"/>
      <c r="P633" s="3"/>
      <c r="Q633" s="3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2"/>
      <c r="F634" s="1"/>
      <c r="G634" s="1"/>
      <c r="H634" s="1"/>
      <c r="I634" s="1"/>
      <c r="J634" s="1"/>
      <c r="K634" s="1"/>
      <c r="L634" s="1"/>
      <c r="M634" s="3"/>
      <c r="N634" s="3"/>
      <c r="O634" s="3"/>
      <c r="P634" s="3"/>
      <c r="Q634" s="3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2"/>
      <c r="F635" s="1"/>
      <c r="G635" s="1"/>
      <c r="H635" s="1"/>
      <c r="I635" s="1"/>
      <c r="J635" s="1"/>
      <c r="K635" s="1"/>
      <c r="L635" s="1"/>
      <c r="M635" s="3"/>
      <c r="N635" s="3"/>
      <c r="O635" s="3"/>
      <c r="P635" s="3"/>
      <c r="Q635" s="3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2"/>
      <c r="F636" s="1"/>
      <c r="G636" s="1"/>
      <c r="H636" s="1"/>
      <c r="I636" s="1"/>
      <c r="J636" s="1"/>
      <c r="K636" s="1"/>
      <c r="L636" s="1"/>
      <c r="M636" s="3"/>
      <c r="N636" s="3"/>
      <c r="O636" s="3"/>
      <c r="P636" s="3"/>
      <c r="Q636" s="3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2"/>
      <c r="F637" s="1"/>
      <c r="G637" s="1"/>
      <c r="H637" s="1"/>
      <c r="I637" s="1"/>
      <c r="J637" s="1"/>
      <c r="K637" s="1"/>
      <c r="L637" s="1"/>
      <c r="M637" s="3"/>
      <c r="N637" s="3"/>
      <c r="O637" s="3"/>
      <c r="P637" s="3"/>
      <c r="Q637" s="3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2"/>
      <c r="F638" s="1"/>
      <c r="G638" s="1"/>
      <c r="H638" s="1"/>
      <c r="I638" s="1"/>
      <c r="J638" s="1"/>
      <c r="K638" s="1"/>
      <c r="L638" s="1"/>
      <c r="M638" s="3"/>
      <c r="N638" s="3"/>
      <c r="O638" s="3"/>
      <c r="P638" s="3"/>
      <c r="Q638" s="3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2"/>
      <c r="F639" s="1"/>
      <c r="G639" s="1"/>
      <c r="H639" s="1"/>
      <c r="I639" s="1"/>
      <c r="J639" s="1"/>
      <c r="K639" s="1"/>
      <c r="L639" s="1"/>
      <c r="M639" s="3"/>
      <c r="N639" s="3"/>
      <c r="O639" s="3"/>
      <c r="P639" s="3"/>
      <c r="Q639" s="3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2"/>
      <c r="F640" s="1"/>
      <c r="G640" s="1"/>
      <c r="H640" s="1"/>
      <c r="I640" s="1"/>
      <c r="J640" s="1"/>
      <c r="K640" s="1"/>
      <c r="L640" s="1"/>
      <c r="M640" s="3"/>
      <c r="N640" s="3"/>
      <c r="O640" s="3"/>
      <c r="P640" s="3"/>
      <c r="Q640" s="3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2"/>
      <c r="F641" s="1"/>
      <c r="G641" s="1"/>
      <c r="H641" s="1"/>
      <c r="I641" s="1"/>
      <c r="J641" s="1"/>
      <c r="K641" s="1"/>
      <c r="L641" s="1"/>
      <c r="M641" s="3"/>
      <c r="N641" s="3"/>
      <c r="O641" s="3"/>
      <c r="P641" s="3"/>
      <c r="Q641" s="3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2"/>
      <c r="F642" s="1"/>
      <c r="G642" s="1"/>
      <c r="H642" s="1"/>
      <c r="I642" s="1"/>
      <c r="J642" s="1"/>
      <c r="K642" s="1"/>
      <c r="L642" s="1"/>
      <c r="M642" s="3"/>
      <c r="N642" s="3"/>
      <c r="O642" s="3"/>
      <c r="P642" s="3"/>
      <c r="Q642" s="3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2"/>
      <c r="F643" s="1"/>
      <c r="G643" s="1"/>
      <c r="H643" s="1"/>
      <c r="I643" s="1"/>
      <c r="J643" s="1"/>
      <c r="K643" s="1"/>
      <c r="L643" s="1"/>
      <c r="M643" s="3"/>
      <c r="N643" s="3"/>
      <c r="O643" s="3"/>
      <c r="P643" s="3"/>
      <c r="Q643" s="3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2"/>
      <c r="F644" s="1"/>
      <c r="G644" s="1"/>
      <c r="H644" s="1"/>
      <c r="I644" s="1"/>
      <c r="J644" s="1"/>
      <c r="K644" s="1"/>
      <c r="L644" s="1"/>
      <c r="M644" s="3"/>
      <c r="N644" s="3"/>
      <c r="O644" s="3"/>
      <c r="P644" s="3"/>
      <c r="Q644" s="3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2"/>
      <c r="F645" s="1"/>
      <c r="G645" s="1"/>
      <c r="H645" s="1"/>
      <c r="I645" s="1"/>
      <c r="J645" s="1"/>
      <c r="K645" s="1"/>
      <c r="L645" s="1"/>
      <c r="M645" s="3"/>
      <c r="N645" s="3"/>
      <c r="O645" s="3"/>
      <c r="P645" s="3"/>
      <c r="Q645" s="3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2"/>
      <c r="F646" s="1"/>
      <c r="G646" s="1"/>
      <c r="H646" s="1"/>
      <c r="I646" s="1"/>
      <c r="J646" s="1"/>
      <c r="K646" s="1"/>
      <c r="L646" s="1"/>
      <c r="M646" s="3"/>
      <c r="N646" s="3"/>
      <c r="O646" s="3"/>
      <c r="P646" s="3"/>
      <c r="Q646" s="3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2"/>
      <c r="F647" s="1"/>
      <c r="G647" s="1"/>
      <c r="H647" s="1"/>
      <c r="I647" s="1"/>
      <c r="J647" s="1"/>
      <c r="K647" s="1"/>
      <c r="L647" s="1"/>
      <c r="M647" s="3"/>
      <c r="N647" s="3"/>
      <c r="O647" s="3"/>
      <c r="P647" s="3"/>
      <c r="Q647" s="3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2"/>
      <c r="F648" s="1"/>
      <c r="G648" s="1"/>
      <c r="H648" s="1"/>
      <c r="I648" s="1"/>
      <c r="J648" s="1"/>
      <c r="K648" s="1"/>
      <c r="L648" s="1"/>
      <c r="M648" s="3"/>
      <c r="N648" s="3"/>
      <c r="O648" s="3"/>
      <c r="P648" s="3"/>
      <c r="Q648" s="3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2"/>
      <c r="F649" s="1"/>
      <c r="G649" s="1"/>
      <c r="H649" s="1"/>
      <c r="I649" s="1"/>
      <c r="J649" s="1"/>
      <c r="K649" s="1"/>
      <c r="L649" s="1"/>
      <c r="M649" s="3"/>
      <c r="N649" s="3"/>
      <c r="O649" s="3"/>
      <c r="P649" s="3"/>
      <c r="Q649" s="3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2"/>
      <c r="F650" s="1"/>
      <c r="G650" s="1"/>
      <c r="H650" s="1"/>
      <c r="I650" s="1"/>
      <c r="J650" s="1"/>
      <c r="K650" s="1"/>
      <c r="L650" s="1"/>
      <c r="M650" s="3"/>
      <c r="N650" s="3"/>
      <c r="O650" s="3"/>
      <c r="P650" s="3"/>
      <c r="Q650" s="3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2"/>
      <c r="F651" s="1"/>
      <c r="G651" s="1"/>
      <c r="H651" s="1"/>
      <c r="I651" s="1"/>
      <c r="J651" s="1"/>
      <c r="K651" s="1"/>
      <c r="L651" s="1"/>
      <c r="M651" s="3"/>
      <c r="N651" s="3"/>
      <c r="O651" s="3"/>
      <c r="P651" s="3"/>
      <c r="Q651" s="3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2"/>
      <c r="F652" s="1"/>
      <c r="G652" s="1"/>
      <c r="H652" s="1"/>
      <c r="I652" s="1"/>
      <c r="J652" s="1"/>
      <c r="K652" s="1"/>
      <c r="L652" s="1"/>
      <c r="M652" s="3"/>
      <c r="N652" s="3"/>
      <c r="O652" s="3"/>
      <c r="P652" s="3"/>
      <c r="Q652" s="3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2"/>
      <c r="F653" s="1"/>
      <c r="G653" s="1"/>
      <c r="H653" s="1"/>
      <c r="I653" s="1"/>
      <c r="J653" s="1"/>
      <c r="K653" s="1"/>
      <c r="L653" s="1"/>
      <c r="M653" s="3"/>
      <c r="N653" s="3"/>
      <c r="O653" s="3"/>
      <c r="P653" s="3"/>
      <c r="Q653" s="3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2"/>
      <c r="F654" s="1"/>
      <c r="G654" s="1"/>
      <c r="H654" s="1"/>
      <c r="I654" s="1"/>
      <c r="J654" s="1"/>
      <c r="K654" s="1"/>
      <c r="L654" s="1"/>
      <c r="M654" s="3"/>
      <c r="N654" s="3"/>
      <c r="O654" s="3"/>
      <c r="P654" s="3"/>
      <c r="Q654" s="3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2"/>
      <c r="F655" s="1"/>
      <c r="G655" s="1"/>
      <c r="H655" s="1"/>
      <c r="I655" s="1"/>
      <c r="J655" s="1"/>
      <c r="K655" s="1"/>
      <c r="L655" s="1"/>
      <c r="M655" s="3"/>
      <c r="N655" s="3"/>
      <c r="O655" s="3"/>
      <c r="P655" s="3"/>
      <c r="Q655" s="3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2"/>
      <c r="F656" s="1"/>
      <c r="G656" s="1"/>
      <c r="H656" s="1"/>
      <c r="I656" s="1"/>
      <c r="J656" s="1"/>
      <c r="K656" s="1"/>
      <c r="L656" s="1"/>
      <c r="M656" s="3"/>
      <c r="N656" s="3"/>
      <c r="O656" s="3"/>
      <c r="P656" s="3"/>
      <c r="Q656" s="3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2"/>
      <c r="F657" s="1"/>
      <c r="G657" s="1"/>
      <c r="H657" s="1"/>
      <c r="I657" s="1"/>
      <c r="J657" s="1"/>
      <c r="K657" s="1"/>
      <c r="L657" s="1"/>
      <c r="M657" s="3"/>
      <c r="N657" s="3"/>
      <c r="O657" s="3"/>
      <c r="P657" s="3"/>
      <c r="Q657" s="3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2"/>
      <c r="F658" s="1"/>
      <c r="G658" s="1"/>
      <c r="H658" s="1"/>
      <c r="I658" s="1"/>
      <c r="J658" s="1"/>
      <c r="K658" s="1"/>
      <c r="L658" s="1"/>
      <c r="M658" s="3"/>
      <c r="N658" s="3"/>
      <c r="O658" s="3"/>
      <c r="P658" s="3"/>
      <c r="Q658" s="3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2"/>
      <c r="F659" s="1"/>
      <c r="G659" s="1"/>
      <c r="H659" s="1"/>
      <c r="I659" s="1"/>
      <c r="J659" s="1"/>
      <c r="K659" s="1"/>
      <c r="L659" s="1"/>
      <c r="M659" s="3"/>
      <c r="N659" s="3"/>
      <c r="O659" s="3"/>
      <c r="P659" s="3"/>
      <c r="Q659" s="3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2"/>
      <c r="F660" s="1"/>
      <c r="G660" s="1"/>
      <c r="H660" s="1"/>
      <c r="I660" s="1"/>
      <c r="J660" s="1"/>
      <c r="K660" s="1"/>
      <c r="L660" s="1"/>
      <c r="M660" s="3"/>
      <c r="N660" s="3"/>
      <c r="O660" s="3"/>
      <c r="P660" s="3"/>
      <c r="Q660" s="3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2"/>
      <c r="F661" s="1"/>
      <c r="G661" s="1"/>
      <c r="H661" s="1"/>
      <c r="I661" s="1"/>
      <c r="J661" s="1"/>
      <c r="K661" s="1"/>
      <c r="L661" s="1"/>
      <c r="M661" s="3"/>
      <c r="N661" s="3"/>
      <c r="O661" s="3"/>
      <c r="P661" s="3"/>
      <c r="Q661" s="3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2"/>
      <c r="F662" s="1"/>
      <c r="G662" s="1"/>
      <c r="H662" s="1"/>
      <c r="I662" s="1"/>
      <c r="J662" s="1"/>
      <c r="K662" s="1"/>
      <c r="L662" s="1"/>
      <c r="M662" s="3"/>
      <c r="N662" s="3"/>
      <c r="O662" s="3"/>
      <c r="P662" s="3"/>
      <c r="Q662" s="3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2"/>
      <c r="F663" s="1"/>
      <c r="G663" s="1"/>
      <c r="H663" s="1"/>
      <c r="I663" s="1"/>
      <c r="J663" s="1"/>
      <c r="K663" s="1"/>
      <c r="L663" s="1"/>
      <c r="M663" s="3"/>
      <c r="N663" s="3"/>
      <c r="O663" s="3"/>
      <c r="P663" s="3"/>
      <c r="Q663" s="3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2"/>
      <c r="F664" s="1"/>
      <c r="G664" s="1"/>
      <c r="H664" s="1"/>
      <c r="I664" s="1"/>
      <c r="J664" s="1"/>
      <c r="K664" s="1"/>
      <c r="L664" s="1"/>
      <c r="M664" s="3"/>
      <c r="N664" s="3"/>
      <c r="O664" s="3"/>
      <c r="P664" s="3"/>
      <c r="Q664" s="3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2"/>
      <c r="F665" s="1"/>
      <c r="G665" s="1"/>
      <c r="H665" s="1"/>
      <c r="I665" s="1"/>
      <c r="J665" s="1"/>
      <c r="K665" s="1"/>
      <c r="L665" s="1"/>
      <c r="M665" s="3"/>
      <c r="N665" s="3"/>
      <c r="O665" s="3"/>
      <c r="P665" s="3"/>
      <c r="Q665" s="3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2"/>
      <c r="F666" s="1"/>
      <c r="G666" s="1"/>
      <c r="H666" s="1"/>
      <c r="I666" s="1"/>
      <c r="J666" s="1"/>
      <c r="K666" s="1"/>
      <c r="L666" s="1"/>
      <c r="M666" s="3"/>
      <c r="N666" s="3"/>
      <c r="O666" s="3"/>
      <c r="P666" s="3"/>
      <c r="Q666" s="3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2"/>
      <c r="F667" s="1"/>
      <c r="G667" s="1"/>
      <c r="H667" s="1"/>
      <c r="I667" s="1"/>
      <c r="J667" s="1"/>
      <c r="K667" s="1"/>
      <c r="L667" s="1"/>
      <c r="M667" s="3"/>
      <c r="N667" s="3"/>
      <c r="O667" s="3"/>
      <c r="P667" s="3"/>
      <c r="Q667" s="3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2"/>
      <c r="F668" s="1"/>
      <c r="G668" s="1"/>
      <c r="H668" s="1"/>
      <c r="I668" s="1"/>
      <c r="J668" s="1"/>
      <c r="K668" s="1"/>
      <c r="L668" s="1"/>
      <c r="M668" s="3"/>
      <c r="N668" s="3"/>
      <c r="O668" s="3"/>
      <c r="P668" s="3"/>
      <c r="Q668" s="3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2"/>
      <c r="F669" s="1"/>
      <c r="G669" s="1"/>
      <c r="H669" s="1"/>
      <c r="I669" s="1"/>
      <c r="J669" s="1"/>
      <c r="K669" s="1"/>
      <c r="L669" s="1"/>
      <c r="M669" s="3"/>
      <c r="N669" s="3"/>
      <c r="O669" s="3"/>
      <c r="P669" s="3"/>
      <c r="Q669" s="3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2"/>
      <c r="F670" s="1"/>
      <c r="G670" s="1"/>
      <c r="H670" s="1"/>
      <c r="I670" s="1"/>
      <c r="J670" s="1"/>
      <c r="K670" s="1"/>
      <c r="L670" s="1"/>
      <c r="M670" s="3"/>
      <c r="N670" s="3"/>
      <c r="O670" s="3"/>
      <c r="P670" s="3"/>
      <c r="Q670" s="3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2"/>
      <c r="F671" s="1"/>
      <c r="G671" s="1"/>
      <c r="H671" s="1"/>
      <c r="I671" s="1"/>
      <c r="J671" s="1"/>
      <c r="K671" s="1"/>
      <c r="L671" s="1"/>
      <c r="M671" s="3"/>
      <c r="N671" s="3"/>
      <c r="O671" s="3"/>
      <c r="P671" s="3"/>
      <c r="Q671" s="3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2"/>
      <c r="F672" s="1"/>
      <c r="G672" s="1"/>
      <c r="H672" s="1"/>
      <c r="I672" s="1"/>
      <c r="J672" s="1"/>
      <c r="K672" s="1"/>
      <c r="L672" s="1"/>
      <c r="M672" s="3"/>
      <c r="N672" s="3"/>
      <c r="O672" s="3"/>
      <c r="P672" s="3"/>
      <c r="Q672" s="3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2"/>
      <c r="F673" s="1"/>
      <c r="G673" s="1"/>
      <c r="H673" s="1"/>
      <c r="I673" s="1"/>
      <c r="J673" s="1"/>
      <c r="K673" s="1"/>
      <c r="L673" s="1"/>
      <c r="M673" s="3"/>
      <c r="N673" s="3"/>
      <c r="O673" s="3"/>
      <c r="P673" s="3"/>
      <c r="Q673" s="3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2"/>
      <c r="F674" s="1"/>
      <c r="G674" s="1"/>
      <c r="H674" s="1"/>
      <c r="I674" s="1"/>
      <c r="J674" s="1"/>
      <c r="K674" s="1"/>
      <c r="L674" s="1"/>
      <c r="M674" s="3"/>
      <c r="N674" s="3"/>
      <c r="O674" s="3"/>
      <c r="P674" s="3"/>
      <c r="Q674" s="3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2"/>
      <c r="F675" s="1"/>
      <c r="G675" s="1"/>
      <c r="H675" s="1"/>
      <c r="I675" s="1"/>
      <c r="J675" s="1"/>
      <c r="K675" s="1"/>
      <c r="L675" s="1"/>
      <c r="M675" s="3"/>
      <c r="N675" s="3"/>
      <c r="O675" s="3"/>
      <c r="P675" s="3"/>
      <c r="Q675" s="3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2"/>
      <c r="F676" s="1"/>
      <c r="G676" s="1"/>
      <c r="H676" s="1"/>
      <c r="I676" s="1"/>
      <c r="J676" s="1"/>
      <c r="K676" s="1"/>
      <c r="L676" s="1"/>
      <c r="M676" s="3"/>
      <c r="N676" s="3"/>
      <c r="O676" s="3"/>
      <c r="P676" s="3"/>
      <c r="Q676" s="3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2"/>
      <c r="F677" s="1"/>
      <c r="G677" s="1"/>
      <c r="H677" s="1"/>
      <c r="I677" s="1"/>
      <c r="J677" s="1"/>
      <c r="K677" s="1"/>
      <c r="L677" s="1"/>
      <c r="M677" s="3"/>
      <c r="N677" s="3"/>
      <c r="O677" s="3"/>
      <c r="P677" s="3"/>
      <c r="Q677" s="3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2"/>
      <c r="F678" s="1"/>
      <c r="G678" s="1"/>
      <c r="H678" s="1"/>
      <c r="I678" s="1"/>
      <c r="J678" s="1"/>
      <c r="K678" s="1"/>
      <c r="L678" s="1"/>
      <c r="M678" s="3"/>
      <c r="N678" s="3"/>
      <c r="O678" s="3"/>
      <c r="P678" s="3"/>
      <c r="Q678" s="3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2"/>
      <c r="F679" s="1"/>
      <c r="G679" s="1"/>
      <c r="H679" s="1"/>
      <c r="I679" s="1"/>
      <c r="J679" s="1"/>
      <c r="K679" s="1"/>
      <c r="L679" s="1"/>
      <c r="M679" s="3"/>
      <c r="N679" s="3"/>
      <c r="O679" s="3"/>
      <c r="P679" s="3"/>
      <c r="Q679" s="3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2"/>
      <c r="F680" s="1"/>
      <c r="G680" s="1"/>
      <c r="H680" s="1"/>
      <c r="I680" s="1"/>
      <c r="J680" s="1"/>
      <c r="K680" s="1"/>
      <c r="L680" s="1"/>
      <c r="M680" s="3"/>
      <c r="N680" s="3"/>
      <c r="O680" s="3"/>
      <c r="P680" s="3"/>
      <c r="Q680" s="3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2"/>
      <c r="F681" s="1"/>
      <c r="G681" s="1"/>
      <c r="H681" s="1"/>
      <c r="I681" s="1"/>
      <c r="J681" s="1"/>
      <c r="K681" s="1"/>
      <c r="L681" s="1"/>
      <c r="M681" s="3"/>
      <c r="N681" s="3"/>
      <c r="O681" s="3"/>
      <c r="P681" s="3"/>
      <c r="Q681" s="3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2"/>
      <c r="F682" s="1"/>
      <c r="G682" s="1"/>
      <c r="H682" s="1"/>
      <c r="I682" s="1"/>
      <c r="J682" s="1"/>
      <c r="K682" s="1"/>
      <c r="L682" s="1"/>
      <c r="M682" s="3"/>
      <c r="N682" s="3"/>
      <c r="O682" s="3"/>
      <c r="P682" s="3"/>
      <c r="Q682" s="3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2"/>
      <c r="F683" s="1"/>
      <c r="G683" s="1"/>
      <c r="H683" s="1"/>
      <c r="I683" s="1"/>
      <c r="J683" s="1"/>
      <c r="K683" s="1"/>
      <c r="L683" s="1"/>
      <c r="M683" s="3"/>
      <c r="N683" s="3"/>
      <c r="O683" s="3"/>
      <c r="P683" s="3"/>
      <c r="Q683" s="3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2"/>
      <c r="F684" s="1"/>
      <c r="G684" s="1"/>
      <c r="H684" s="1"/>
      <c r="I684" s="1"/>
      <c r="J684" s="1"/>
      <c r="K684" s="1"/>
      <c r="L684" s="1"/>
      <c r="M684" s="3"/>
      <c r="N684" s="3"/>
      <c r="O684" s="3"/>
      <c r="P684" s="3"/>
      <c r="Q684" s="3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2"/>
      <c r="F685" s="1"/>
      <c r="G685" s="1"/>
      <c r="H685" s="1"/>
      <c r="I685" s="1"/>
      <c r="J685" s="1"/>
      <c r="K685" s="1"/>
      <c r="L685" s="1"/>
      <c r="M685" s="3"/>
      <c r="N685" s="3"/>
      <c r="O685" s="3"/>
      <c r="P685" s="3"/>
      <c r="Q685" s="3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2"/>
      <c r="F686" s="1"/>
      <c r="G686" s="1"/>
      <c r="H686" s="1"/>
      <c r="I686" s="1"/>
      <c r="J686" s="1"/>
      <c r="K686" s="1"/>
      <c r="L686" s="1"/>
      <c r="M686" s="3"/>
      <c r="N686" s="3"/>
      <c r="O686" s="3"/>
      <c r="P686" s="3"/>
      <c r="Q686" s="3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2"/>
      <c r="F687" s="1"/>
      <c r="G687" s="1"/>
      <c r="H687" s="1"/>
      <c r="I687" s="1"/>
      <c r="J687" s="1"/>
      <c r="K687" s="1"/>
      <c r="L687" s="1"/>
      <c r="M687" s="3"/>
      <c r="N687" s="3"/>
      <c r="O687" s="3"/>
      <c r="P687" s="3"/>
      <c r="Q687" s="3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2"/>
      <c r="F688" s="1"/>
      <c r="G688" s="1"/>
      <c r="H688" s="1"/>
      <c r="I688" s="1"/>
      <c r="J688" s="1"/>
      <c r="K688" s="1"/>
      <c r="L688" s="1"/>
      <c r="M688" s="3"/>
      <c r="N688" s="3"/>
      <c r="O688" s="3"/>
      <c r="P688" s="3"/>
      <c r="Q688" s="3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2"/>
      <c r="F689" s="1"/>
      <c r="G689" s="1"/>
      <c r="H689" s="1"/>
      <c r="I689" s="1"/>
      <c r="J689" s="1"/>
      <c r="K689" s="1"/>
      <c r="L689" s="1"/>
      <c r="M689" s="3"/>
      <c r="N689" s="3"/>
      <c r="O689" s="3"/>
      <c r="P689" s="3"/>
      <c r="Q689" s="3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2"/>
      <c r="F690" s="1"/>
      <c r="G690" s="1"/>
      <c r="H690" s="1"/>
      <c r="I690" s="1"/>
      <c r="J690" s="1"/>
      <c r="K690" s="1"/>
      <c r="L690" s="1"/>
      <c r="M690" s="3"/>
      <c r="N690" s="3"/>
      <c r="O690" s="3"/>
      <c r="P690" s="3"/>
      <c r="Q690" s="3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2"/>
      <c r="F691" s="1"/>
      <c r="G691" s="1"/>
      <c r="H691" s="1"/>
      <c r="I691" s="1"/>
      <c r="J691" s="1"/>
      <c r="K691" s="1"/>
      <c r="L691" s="1"/>
      <c r="M691" s="3"/>
      <c r="N691" s="3"/>
      <c r="O691" s="3"/>
      <c r="P691" s="3"/>
      <c r="Q691" s="3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2"/>
      <c r="F692" s="1"/>
      <c r="G692" s="1"/>
      <c r="H692" s="1"/>
      <c r="I692" s="1"/>
      <c r="J692" s="1"/>
      <c r="K692" s="1"/>
      <c r="L692" s="1"/>
      <c r="M692" s="3"/>
      <c r="N692" s="3"/>
      <c r="O692" s="3"/>
      <c r="P692" s="3"/>
      <c r="Q692" s="3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2"/>
      <c r="F693" s="1"/>
      <c r="G693" s="1"/>
      <c r="H693" s="1"/>
      <c r="I693" s="1"/>
      <c r="J693" s="1"/>
      <c r="K693" s="1"/>
      <c r="L693" s="1"/>
      <c r="M693" s="3"/>
      <c r="N693" s="3"/>
      <c r="O693" s="3"/>
      <c r="P693" s="3"/>
      <c r="Q693" s="3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2"/>
      <c r="F694" s="1"/>
      <c r="G694" s="1"/>
      <c r="H694" s="1"/>
      <c r="I694" s="1"/>
      <c r="J694" s="1"/>
      <c r="K694" s="1"/>
      <c r="L694" s="1"/>
      <c r="M694" s="3"/>
      <c r="N694" s="3"/>
      <c r="O694" s="3"/>
      <c r="P694" s="3"/>
      <c r="Q694" s="3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2"/>
      <c r="F695" s="1"/>
      <c r="G695" s="1"/>
      <c r="H695" s="1"/>
      <c r="I695" s="1"/>
      <c r="J695" s="1"/>
      <c r="K695" s="1"/>
      <c r="L695" s="1"/>
      <c r="M695" s="3"/>
      <c r="N695" s="3"/>
      <c r="O695" s="3"/>
      <c r="P695" s="3"/>
      <c r="Q695" s="3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2"/>
      <c r="F696" s="1"/>
      <c r="G696" s="1"/>
      <c r="H696" s="1"/>
      <c r="I696" s="1"/>
      <c r="J696" s="1"/>
      <c r="K696" s="1"/>
      <c r="L696" s="1"/>
      <c r="M696" s="3"/>
      <c r="N696" s="3"/>
      <c r="O696" s="3"/>
      <c r="P696" s="3"/>
      <c r="Q696" s="3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2"/>
      <c r="F697" s="1"/>
      <c r="G697" s="1"/>
      <c r="H697" s="1"/>
      <c r="I697" s="1"/>
      <c r="J697" s="1"/>
      <c r="K697" s="1"/>
      <c r="L697" s="1"/>
      <c r="M697" s="3"/>
      <c r="N697" s="3"/>
      <c r="O697" s="3"/>
      <c r="P697" s="3"/>
      <c r="Q697" s="3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2"/>
      <c r="F698" s="1"/>
      <c r="G698" s="1"/>
      <c r="H698" s="1"/>
      <c r="I698" s="1"/>
      <c r="J698" s="1"/>
      <c r="K698" s="1"/>
      <c r="L698" s="1"/>
      <c r="M698" s="3"/>
      <c r="N698" s="3"/>
      <c r="O698" s="3"/>
      <c r="P698" s="3"/>
      <c r="Q698" s="3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2"/>
      <c r="F699" s="1"/>
      <c r="G699" s="1"/>
      <c r="H699" s="1"/>
      <c r="I699" s="1"/>
      <c r="J699" s="1"/>
      <c r="K699" s="1"/>
      <c r="L699" s="1"/>
      <c r="M699" s="3"/>
      <c r="N699" s="3"/>
      <c r="O699" s="3"/>
      <c r="P699" s="3"/>
      <c r="Q699" s="3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2"/>
      <c r="F700" s="1"/>
      <c r="G700" s="1"/>
      <c r="H700" s="1"/>
      <c r="I700" s="1"/>
      <c r="J700" s="1"/>
      <c r="K700" s="1"/>
      <c r="L700" s="1"/>
      <c r="M700" s="3"/>
      <c r="N700" s="3"/>
      <c r="O700" s="3"/>
      <c r="P700" s="3"/>
      <c r="Q700" s="3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2"/>
      <c r="F701" s="1"/>
      <c r="G701" s="1"/>
      <c r="H701" s="1"/>
      <c r="I701" s="1"/>
      <c r="J701" s="1"/>
      <c r="K701" s="1"/>
      <c r="L701" s="1"/>
      <c r="M701" s="3"/>
      <c r="N701" s="3"/>
      <c r="O701" s="3"/>
      <c r="P701" s="3"/>
      <c r="Q701" s="3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2"/>
      <c r="F702" s="1"/>
      <c r="G702" s="1"/>
      <c r="H702" s="1"/>
      <c r="I702" s="1"/>
      <c r="J702" s="1"/>
      <c r="K702" s="1"/>
      <c r="L702" s="1"/>
      <c r="M702" s="3"/>
      <c r="N702" s="3"/>
      <c r="O702" s="3"/>
      <c r="P702" s="3"/>
      <c r="Q702" s="3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2"/>
      <c r="F703" s="1"/>
      <c r="G703" s="1"/>
      <c r="H703" s="1"/>
      <c r="I703" s="1"/>
      <c r="J703" s="1"/>
      <c r="K703" s="1"/>
      <c r="L703" s="1"/>
      <c r="M703" s="3"/>
      <c r="N703" s="3"/>
      <c r="O703" s="3"/>
      <c r="P703" s="3"/>
      <c r="Q703" s="3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2"/>
      <c r="F704" s="1"/>
      <c r="G704" s="1"/>
      <c r="H704" s="1"/>
      <c r="I704" s="1"/>
      <c r="J704" s="1"/>
      <c r="K704" s="1"/>
      <c r="L704" s="1"/>
      <c r="M704" s="3"/>
      <c r="N704" s="3"/>
      <c r="O704" s="3"/>
      <c r="P704" s="3"/>
      <c r="Q704" s="3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2"/>
      <c r="F705" s="1"/>
      <c r="G705" s="1"/>
      <c r="H705" s="1"/>
      <c r="I705" s="1"/>
      <c r="J705" s="1"/>
      <c r="K705" s="1"/>
      <c r="L705" s="1"/>
      <c r="M705" s="3"/>
      <c r="N705" s="3"/>
      <c r="O705" s="3"/>
      <c r="P705" s="3"/>
      <c r="Q705" s="3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2"/>
      <c r="F706" s="1"/>
      <c r="G706" s="1"/>
      <c r="H706" s="1"/>
      <c r="I706" s="1"/>
      <c r="J706" s="1"/>
      <c r="K706" s="1"/>
      <c r="L706" s="1"/>
      <c r="M706" s="3"/>
      <c r="N706" s="3"/>
      <c r="O706" s="3"/>
      <c r="P706" s="3"/>
      <c r="Q706" s="3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2"/>
      <c r="F707" s="1"/>
      <c r="G707" s="1"/>
      <c r="H707" s="1"/>
      <c r="I707" s="1"/>
      <c r="J707" s="1"/>
      <c r="K707" s="1"/>
      <c r="L707" s="1"/>
      <c r="M707" s="3"/>
      <c r="N707" s="3"/>
      <c r="O707" s="3"/>
      <c r="P707" s="3"/>
      <c r="Q707" s="3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2"/>
      <c r="F708" s="1"/>
      <c r="G708" s="1"/>
      <c r="H708" s="1"/>
      <c r="I708" s="1"/>
      <c r="J708" s="1"/>
      <c r="K708" s="1"/>
      <c r="L708" s="1"/>
      <c r="M708" s="3"/>
      <c r="N708" s="3"/>
      <c r="O708" s="3"/>
      <c r="P708" s="3"/>
      <c r="Q708" s="3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2"/>
      <c r="F709" s="1"/>
      <c r="G709" s="1"/>
      <c r="H709" s="1"/>
      <c r="I709" s="1"/>
      <c r="J709" s="1"/>
      <c r="K709" s="1"/>
      <c r="L709" s="1"/>
      <c r="M709" s="3"/>
      <c r="N709" s="3"/>
      <c r="O709" s="3"/>
      <c r="P709" s="3"/>
      <c r="Q709" s="3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2"/>
      <c r="F710" s="1"/>
      <c r="G710" s="1"/>
      <c r="H710" s="1"/>
      <c r="I710" s="1"/>
      <c r="J710" s="1"/>
      <c r="K710" s="1"/>
      <c r="L710" s="1"/>
      <c r="M710" s="3"/>
      <c r="N710" s="3"/>
      <c r="O710" s="3"/>
      <c r="P710" s="3"/>
      <c r="Q710" s="3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2"/>
      <c r="F711" s="1"/>
      <c r="G711" s="1"/>
      <c r="H711" s="1"/>
      <c r="I711" s="1"/>
      <c r="J711" s="1"/>
      <c r="K711" s="1"/>
      <c r="L711" s="1"/>
      <c r="M711" s="3"/>
      <c r="N711" s="3"/>
      <c r="O711" s="3"/>
      <c r="P711" s="3"/>
      <c r="Q711" s="3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2"/>
      <c r="F712" s="1"/>
      <c r="G712" s="1"/>
      <c r="H712" s="1"/>
      <c r="I712" s="1"/>
      <c r="J712" s="1"/>
      <c r="K712" s="1"/>
      <c r="L712" s="1"/>
      <c r="M712" s="3"/>
      <c r="N712" s="3"/>
      <c r="O712" s="3"/>
      <c r="P712" s="3"/>
      <c r="Q712" s="3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2"/>
      <c r="F713" s="1"/>
      <c r="G713" s="1"/>
      <c r="H713" s="1"/>
      <c r="I713" s="1"/>
      <c r="J713" s="1"/>
      <c r="K713" s="1"/>
      <c r="L713" s="1"/>
      <c r="M713" s="3"/>
      <c r="N713" s="3"/>
      <c r="O713" s="3"/>
      <c r="P713" s="3"/>
      <c r="Q713" s="3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2"/>
      <c r="F714" s="1"/>
      <c r="G714" s="1"/>
      <c r="H714" s="1"/>
      <c r="I714" s="1"/>
      <c r="J714" s="1"/>
      <c r="K714" s="1"/>
      <c r="L714" s="1"/>
      <c r="M714" s="3"/>
      <c r="N714" s="3"/>
      <c r="O714" s="3"/>
      <c r="P714" s="3"/>
      <c r="Q714" s="3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2"/>
      <c r="F715" s="1"/>
      <c r="G715" s="1"/>
      <c r="H715" s="1"/>
      <c r="I715" s="1"/>
      <c r="J715" s="1"/>
      <c r="K715" s="1"/>
      <c r="L715" s="1"/>
      <c r="M715" s="3"/>
      <c r="N715" s="3"/>
      <c r="O715" s="3"/>
      <c r="P715" s="3"/>
      <c r="Q715" s="3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2"/>
      <c r="F716" s="1"/>
      <c r="G716" s="1"/>
      <c r="H716" s="1"/>
      <c r="I716" s="1"/>
      <c r="J716" s="1"/>
      <c r="K716" s="1"/>
      <c r="L716" s="1"/>
      <c r="M716" s="3"/>
      <c r="N716" s="3"/>
      <c r="O716" s="3"/>
      <c r="P716" s="3"/>
      <c r="Q716" s="3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2"/>
      <c r="F717" s="1"/>
      <c r="G717" s="1"/>
      <c r="H717" s="1"/>
      <c r="I717" s="1"/>
      <c r="J717" s="1"/>
      <c r="K717" s="1"/>
      <c r="L717" s="1"/>
      <c r="M717" s="3"/>
      <c r="N717" s="3"/>
      <c r="O717" s="3"/>
      <c r="P717" s="3"/>
      <c r="Q717" s="3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2"/>
      <c r="F718" s="1"/>
      <c r="G718" s="1"/>
      <c r="H718" s="1"/>
      <c r="I718" s="1"/>
      <c r="J718" s="1"/>
      <c r="K718" s="1"/>
      <c r="L718" s="1"/>
      <c r="M718" s="3"/>
      <c r="N718" s="3"/>
      <c r="O718" s="3"/>
      <c r="P718" s="3"/>
      <c r="Q718" s="3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2"/>
      <c r="F719" s="1"/>
      <c r="G719" s="1"/>
      <c r="H719" s="1"/>
      <c r="I719" s="1"/>
      <c r="J719" s="1"/>
      <c r="K719" s="1"/>
      <c r="L719" s="1"/>
      <c r="M719" s="3"/>
      <c r="N719" s="3"/>
      <c r="O719" s="3"/>
      <c r="P719" s="3"/>
      <c r="Q719" s="3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2"/>
      <c r="F720" s="1"/>
      <c r="G720" s="1"/>
      <c r="H720" s="1"/>
      <c r="I720" s="1"/>
      <c r="J720" s="1"/>
      <c r="K720" s="1"/>
      <c r="L720" s="1"/>
      <c r="M720" s="3"/>
      <c r="N720" s="3"/>
      <c r="O720" s="3"/>
      <c r="P720" s="3"/>
      <c r="Q720" s="3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2"/>
      <c r="F721" s="1"/>
      <c r="G721" s="1"/>
      <c r="H721" s="1"/>
      <c r="I721" s="1"/>
      <c r="J721" s="1"/>
      <c r="K721" s="1"/>
      <c r="L721" s="1"/>
      <c r="M721" s="3"/>
      <c r="N721" s="3"/>
      <c r="O721" s="3"/>
      <c r="P721" s="3"/>
      <c r="Q721" s="3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2"/>
      <c r="F722" s="1"/>
      <c r="G722" s="1"/>
      <c r="H722" s="1"/>
      <c r="I722" s="1"/>
      <c r="J722" s="1"/>
      <c r="K722" s="1"/>
      <c r="L722" s="1"/>
      <c r="M722" s="3"/>
      <c r="N722" s="3"/>
      <c r="O722" s="3"/>
      <c r="P722" s="3"/>
      <c r="Q722" s="3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2"/>
      <c r="F723" s="1"/>
      <c r="G723" s="1"/>
      <c r="H723" s="1"/>
      <c r="I723" s="1"/>
      <c r="J723" s="1"/>
      <c r="K723" s="1"/>
      <c r="L723" s="1"/>
      <c r="M723" s="3"/>
      <c r="N723" s="3"/>
      <c r="O723" s="3"/>
      <c r="P723" s="3"/>
      <c r="Q723" s="3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2"/>
      <c r="F724" s="1"/>
      <c r="G724" s="1"/>
      <c r="H724" s="1"/>
      <c r="I724" s="1"/>
      <c r="J724" s="1"/>
      <c r="K724" s="1"/>
      <c r="L724" s="1"/>
      <c r="M724" s="3"/>
      <c r="N724" s="3"/>
      <c r="O724" s="3"/>
      <c r="P724" s="3"/>
      <c r="Q724" s="3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2"/>
      <c r="F725" s="1"/>
      <c r="G725" s="1"/>
      <c r="H725" s="1"/>
      <c r="I725" s="1"/>
      <c r="J725" s="1"/>
      <c r="K725" s="1"/>
      <c r="L725" s="1"/>
      <c r="M725" s="3"/>
      <c r="N725" s="3"/>
      <c r="O725" s="3"/>
      <c r="P725" s="3"/>
      <c r="Q725" s="3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2"/>
      <c r="F726" s="1"/>
      <c r="G726" s="1"/>
      <c r="H726" s="1"/>
      <c r="I726" s="1"/>
      <c r="J726" s="1"/>
      <c r="K726" s="1"/>
      <c r="L726" s="1"/>
      <c r="M726" s="3"/>
      <c r="N726" s="3"/>
      <c r="O726" s="3"/>
      <c r="P726" s="3"/>
      <c r="Q726" s="3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2"/>
      <c r="F727" s="1"/>
      <c r="G727" s="1"/>
      <c r="H727" s="1"/>
      <c r="I727" s="1"/>
      <c r="J727" s="1"/>
      <c r="K727" s="1"/>
      <c r="L727" s="1"/>
      <c r="M727" s="3"/>
      <c r="N727" s="3"/>
      <c r="O727" s="3"/>
      <c r="P727" s="3"/>
      <c r="Q727" s="3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2"/>
      <c r="F728" s="1"/>
      <c r="G728" s="1"/>
      <c r="H728" s="1"/>
      <c r="I728" s="1"/>
      <c r="J728" s="1"/>
      <c r="K728" s="1"/>
      <c r="L728" s="1"/>
      <c r="M728" s="3"/>
      <c r="N728" s="3"/>
      <c r="O728" s="3"/>
      <c r="P728" s="3"/>
      <c r="Q728" s="3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2"/>
      <c r="F729" s="1"/>
      <c r="G729" s="1"/>
      <c r="H729" s="1"/>
      <c r="I729" s="1"/>
      <c r="J729" s="1"/>
      <c r="K729" s="1"/>
      <c r="L729" s="1"/>
      <c r="M729" s="3"/>
      <c r="N729" s="3"/>
      <c r="O729" s="3"/>
      <c r="P729" s="3"/>
      <c r="Q729" s="3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2"/>
      <c r="F730" s="1"/>
      <c r="G730" s="1"/>
      <c r="H730" s="1"/>
      <c r="I730" s="1"/>
      <c r="J730" s="1"/>
      <c r="K730" s="1"/>
      <c r="L730" s="1"/>
      <c r="M730" s="3"/>
      <c r="N730" s="3"/>
      <c r="O730" s="3"/>
      <c r="P730" s="3"/>
      <c r="Q730" s="3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2"/>
      <c r="F731" s="1"/>
      <c r="G731" s="1"/>
      <c r="H731" s="1"/>
      <c r="I731" s="1"/>
      <c r="J731" s="1"/>
      <c r="K731" s="1"/>
      <c r="L731" s="1"/>
      <c r="M731" s="3"/>
      <c r="N731" s="3"/>
      <c r="O731" s="3"/>
      <c r="P731" s="3"/>
      <c r="Q731" s="3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2"/>
      <c r="F732" s="1"/>
      <c r="G732" s="1"/>
      <c r="H732" s="1"/>
      <c r="I732" s="1"/>
      <c r="J732" s="1"/>
      <c r="K732" s="1"/>
      <c r="L732" s="1"/>
      <c r="M732" s="3"/>
      <c r="N732" s="3"/>
      <c r="O732" s="3"/>
      <c r="P732" s="3"/>
      <c r="Q732" s="3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2"/>
      <c r="F733" s="1"/>
      <c r="G733" s="1"/>
      <c r="H733" s="1"/>
      <c r="I733" s="1"/>
      <c r="J733" s="1"/>
      <c r="K733" s="1"/>
      <c r="L733" s="1"/>
      <c r="M733" s="3"/>
      <c r="N733" s="3"/>
      <c r="O733" s="3"/>
      <c r="P733" s="3"/>
      <c r="Q733" s="3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2"/>
      <c r="F734" s="1"/>
      <c r="G734" s="1"/>
      <c r="H734" s="1"/>
      <c r="I734" s="1"/>
      <c r="J734" s="1"/>
      <c r="K734" s="1"/>
      <c r="L734" s="1"/>
      <c r="M734" s="3"/>
      <c r="N734" s="3"/>
      <c r="O734" s="3"/>
      <c r="P734" s="3"/>
      <c r="Q734" s="3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2"/>
      <c r="F735" s="1"/>
      <c r="G735" s="1"/>
      <c r="H735" s="1"/>
      <c r="I735" s="1"/>
      <c r="J735" s="1"/>
      <c r="K735" s="1"/>
      <c r="L735" s="1"/>
      <c r="M735" s="3"/>
      <c r="N735" s="3"/>
      <c r="O735" s="3"/>
      <c r="P735" s="3"/>
      <c r="Q735" s="3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2"/>
      <c r="F736" s="1"/>
      <c r="G736" s="1"/>
      <c r="H736" s="1"/>
      <c r="I736" s="1"/>
      <c r="J736" s="1"/>
      <c r="K736" s="1"/>
      <c r="L736" s="1"/>
      <c r="M736" s="3"/>
      <c r="N736" s="3"/>
      <c r="O736" s="3"/>
      <c r="P736" s="3"/>
      <c r="Q736" s="3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2"/>
      <c r="F737" s="1"/>
      <c r="G737" s="1"/>
      <c r="H737" s="1"/>
      <c r="I737" s="1"/>
      <c r="J737" s="1"/>
      <c r="K737" s="1"/>
      <c r="L737" s="1"/>
      <c r="M737" s="3"/>
      <c r="N737" s="3"/>
      <c r="O737" s="3"/>
      <c r="P737" s="3"/>
      <c r="Q737" s="3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2"/>
      <c r="F738" s="1"/>
      <c r="G738" s="1"/>
      <c r="H738" s="1"/>
      <c r="I738" s="1"/>
      <c r="J738" s="1"/>
      <c r="K738" s="1"/>
      <c r="L738" s="1"/>
      <c r="M738" s="3"/>
      <c r="N738" s="3"/>
      <c r="O738" s="3"/>
      <c r="P738" s="3"/>
      <c r="Q738" s="3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2"/>
      <c r="F739" s="1"/>
      <c r="G739" s="1"/>
      <c r="H739" s="1"/>
      <c r="I739" s="1"/>
      <c r="J739" s="1"/>
      <c r="K739" s="1"/>
      <c r="L739" s="1"/>
      <c r="M739" s="3"/>
      <c r="N739" s="3"/>
      <c r="O739" s="3"/>
      <c r="P739" s="3"/>
      <c r="Q739" s="3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2"/>
      <c r="F740" s="1"/>
      <c r="G740" s="1"/>
      <c r="H740" s="1"/>
      <c r="I740" s="1"/>
      <c r="J740" s="1"/>
      <c r="K740" s="1"/>
      <c r="L740" s="1"/>
      <c r="M740" s="3"/>
      <c r="N740" s="3"/>
      <c r="O740" s="3"/>
      <c r="P740" s="3"/>
      <c r="Q740" s="3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2"/>
      <c r="F741" s="1"/>
      <c r="G741" s="1"/>
      <c r="H741" s="1"/>
      <c r="I741" s="1"/>
      <c r="J741" s="1"/>
      <c r="K741" s="1"/>
      <c r="L741" s="1"/>
      <c r="M741" s="3"/>
      <c r="N741" s="3"/>
      <c r="O741" s="3"/>
      <c r="P741" s="3"/>
      <c r="Q741" s="3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2"/>
      <c r="F742" s="1"/>
      <c r="G742" s="1"/>
      <c r="H742" s="1"/>
      <c r="I742" s="1"/>
      <c r="J742" s="1"/>
      <c r="K742" s="1"/>
      <c r="L742" s="1"/>
      <c r="M742" s="3"/>
      <c r="N742" s="3"/>
      <c r="O742" s="3"/>
      <c r="P742" s="3"/>
      <c r="Q742" s="3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2"/>
      <c r="F743" s="1"/>
      <c r="G743" s="1"/>
      <c r="H743" s="1"/>
      <c r="I743" s="1"/>
      <c r="J743" s="1"/>
      <c r="K743" s="1"/>
      <c r="L743" s="1"/>
      <c r="M743" s="3"/>
      <c r="N743" s="3"/>
      <c r="O743" s="3"/>
      <c r="P743" s="3"/>
      <c r="Q743" s="3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2"/>
      <c r="F744" s="1"/>
      <c r="G744" s="1"/>
      <c r="H744" s="1"/>
      <c r="I744" s="1"/>
      <c r="J744" s="1"/>
      <c r="K744" s="1"/>
      <c r="L744" s="1"/>
      <c r="M744" s="3"/>
      <c r="N744" s="3"/>
      <c r="O744" s="3"/>
      <c r="P744" s="3"/>
      <c r="Q744" s="3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2"/>
      <c r="F745" s="1"/>
      <c r="G745" s="1"/>
      <c r="H745" s="1"/>
      <c r="I745" s="1"/>
      <c r="J745" s="1"/>
      <c r="K745" s="1"/>
      <c r="L745" s="1"/>
      <c r="M745" s="3"/>
      <c r="N745" s="3"/>
      <c r="O745" s="3"/>
      <c r="P745" s="3"/>
      <c r="Q745" s="3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2"/>
      <c r="F746" s="1"/>
      <c r="G746" s="1"/>
      <c r="H746" s="1"/>
      <c r="I746" s="1"/>
      <c r="J746" s="1"/>
      <c r="K746" s="1"/>
      <c r="L746" s="1"/>
      <c r="M746" s="3"/>
      <c r="N746" s="3"/>
      <c r="O746" s="3"/>
      <c r="P746" s="3"/>
      <c r="Q746" s="3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2"/>
      <c r="F747" s="1"/>
      <c r="G747" s="1"/>
      <c r="H747" s="1"/>
      <c r="I747" s="1"/>
      <c r="J747" s="1"/>
      <c r="K747" s="1"/>
      <c r="L747" s="1"/>
      <c r="M747" s="3"/>
      <c r="N747" s="3"/>
      <c r="O747" s="3"/>
      <c r="P747" s="3"/>
      <c r="Q747" s="3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2"/>
      <c r="F748" s="1"/>
      <c r="G748" s="1"/>
      <c r="H748" s="1"/>
      <c r="I748" s="1"/>
      <c r="J748" s="1"/>
      <c r="K748" s="1"/>
      <c r="L748" s="1"/>
      <c r="M748" s="3"/>
      <c r="N748" s="3"/>
      <c r="O748" s="3"/>
      <c r="P748" s="3"/>
      <c r="Q748" s="3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2"/>
      <c r="F749" s="1"/>
      <c r="G749" s="1"/>
      <c r="H749" s="1"/>
      <c r="I749" s="1"/>
      <c r="J749" s="1"/>
      <c r="K749" s="1"/>
      <c r="L749" s="1"/>
      <c r="M749" s="3"/>
      <c r="N749" s="3"/>
      <c r="O749" s="3"/>
      <c r="P749" s="3"/>
      <c r="Q749" s="3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2"/>
      <c r="F750" s="1"/>
      <c r="G750" s="1"/>
      <c r="H750" s="1"/>
      <c r="I750" s="1"/>
      <c r="J750" s="1"/>
      <c r="K750" s="1"/>
      <c r="L750" s="1"/>
      <c r="M750" s="3"/>
      <c r="N750" s="3"/>
      <c r="O750" s="3"/>
      <c r="P750" s="3"/>
      <c r="Q750" s="3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2"/>
      <c r="F751" s="1"/>
      <c r="G751" s="1"/>
      <c r="H751" s="1"/>
      <c r="I751" s="1"/>
      <c r="J751" s="1"/>
      <c r="K751" s="1"/>
      <c r="L751" s="1"/>
      <c r="M751" s="3"/>
      <c r="N751" s="3"/>
      <c r="O751" s="3"/>
      <c r="P751" s="3"/>
      <c r="Q751" s="3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2"/>
      <c r="F752" s="1"/>
      <c r="G752" s="1"/>
      <c r="H752" s="1"/>
      <c r="I752" s="1"/>
      <c r="J752" s="1"/>
      <c r="K752" s="1"/>
      <c r="L752" s="1"/>
      <c r="M752" s="3"/>
      <c r="N752" s="3"/>
      <c r="O752" s="3"/>
      <c r="P752" s="3"/>
      <c r="Q752" s="3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2"/>
      <c r="F753" s="1"/>
      <c r="G753" s="1"/>
      <c r="H753" s="1"/>
      <c r="I753" s="1"/>
      <c r="J753" s="1"/>
      <c r="K753" s="1"/>
      <c r="L753" s="1"/>
      <c r="M753" s="3"/>
      <c r="N753" s="3"/>
      <c r="O753" s="3"/>
      <c r="P753" s="3"/>
      <c r="Q753" s="3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2"/>
      <c r="F754" s="1"/>
      <c r="G754" s="1"/>
      <c r="H754" s="1"/>
      <c r="I754" s="1"/>
      <c r="J754" s="1"/>
      <c r="K754" s="1"/>
      <c r="L754" s="1"/>
      <c r="M754" s="3"/>
      <c r="N754" s="3"/>
      <c r="O754" s="3"/>
      <c r="P754" s="3"/>
      <c r="Q754" s="3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2"/>
      <c r="F755" s="1"/>
      <c r="G755" s="1"/>
      <c r="H755" s="1"/>
      <c r="I755" s="1"/>
      <c r="J755" s="1"/>
      <c r="K755" s="1"/>
      <c r="L755" s="1"/>
      <c r="M755" s="3"/>
      <c r="N755" s="3"/>
      <c r="O755" s="3"/>
      <c r="P755" s="3"/>
      <c r="Q755" s="3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2"/>
      <c r="F756" s="1"/>
      <c r="G756" s="1"/>
      <c r="H756" s="1"/>
      <c r="I756" s="1"/>
      <c r="J756" s="1"/>
      <c r="K756" s="1"/>
      <c r="L756" s="1"/>
      <c r="M756" s="3"/>
      <c r="N756" s="3"/>
      <c r="O756" s="3"/>
      <c r="P756" s="3"/>
      <c r="Q756" s="3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2"/>
      <c r="F757" s="1"/>
      <c r="G757" s="1"/>
      <c r="H757" s="1"/>
      <c r="I757" s="1"/>
      <c r="J757" s="1"/>
      <c r="K757" s="1"/>
      <c r="L757" s="1"/>
      <c r="M757" s="3"/>
      <c r="N757" s="3"/>
      <c r="O757" s="3"/>
      <c r="P757" s="3"/>
      <c r="Q757" s="3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2"/>
      <c r="F758" s="1"/>
      <c r="G758" s="1"/>
      <c r="H758" s="1"/>
      <c r="I758" s="1"/>
      <c r="J758" s="1"/>
      <c r="K758" s="1"/>
      <c r="L758" s="1"/>
      <c r="M758" s="3"/>
      <c r="N758" s="3"/>
      <c r="O758" s="3"/>
      <c r="P758" s="3"/>
      <c r="Q758" s="3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2"/>
      <c r="F759" s="1"/>
      <c r="G759" s="1"/>
      <c r="H759" s="1"/>
      <c r="I759" s="1"/>
      <c r="J759" s="1"/>
      <c r="K759" s="1"/>
      <c r="L759" s="1"/>
      <c r="M759" s="3"/>
      <c r="N759" s="3"/>
      <c r="O759" s="3"/>
      <c r="P759" s="3"/>
      <c r="Q759" s="3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2"/>
      <c r="F760" s="1"/>
      <c r="G760" s="1"/>
      <c r="H760" s="1"/>
      <c r="I760" s="1"/>
      <c r="J760" s="1"/>
      <c r="K760" s="1"/>
      <c r="L760" s="1"/>
      <c r="M760" s="3"/>
      <c r="N760" s="3"/>
      <c r="O760" s="3"/>
      <c r="P760" s="3"/>
      <c r="Q760" s="3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2"/>
      <c r="F761" s="1"/>
      <c r="G761" s="1"/>
      <c r="H761" s="1"/>
      <c r="I761" s="1"/>
      <c r="J761" s="1"/>
      <c r="K761" s="1"/>
      <c r="L761" s="1"/>
      <c r="M761" s="3"/>
      <c r="N761" s="3"/>
      <c r="O761" s="3"/>
      <c r="P761" s="3"/>
      <c r="Q761" s="3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2"/>
      <c r="F762" s="1"/>
      <c r="G762" s="1"/>
      <c r="H762" s="1"/>
      <c r="I762" s="1"/>
      <c r="J762" s="1"/>
      <c r="K762" s="1"/>
      <c r="L762" s="1"/>
      <c r="M762" s="3"/>
      <c r="N762" s="3"/>
      <c r="O762" s="3"/>
      <c r="P762" s="3"/>
      <c r="Q762" s="3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2"/>
      <c r="F763" s="1"/>
      <c r="G763" s="1"/>
      <c r="H763" s="1"/>
      <c r="I763" s="1"/>
      <c r="J763" s="1"/>
      <c r="K763" s="1"/>
      <c r="L763" s="1"/>
      <c r="M763" s="3"/>
      <c r="N763" s="3"/>
      <c r="O763" s="3"/>
      <c r="P763" s="3"/>
      <c r="Q763" s="3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2"/>
      <c r="F764" s="1"/>
      <c r="G764" s="1"/>
      <c r="H764" s="1"/>
      <c r="I764" s="1"/>
      <c r="J764" s="1"/>
      <c r="K764" s="1"/>
      <c r="L764" s="1"/>
      <c r="M764" s="3"/>
      <c r="N764" s="3"/>
      <c r="O764" s="3"/>
      <c r="P764" s="3"/>
      <c r="Q764" s="3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2"/>
      <c r="F765" s="1"/>
      <c r="G765" s="1"/>
      <c r="H765" s="1"/>
      <c r="I765" s="1"/>
      <c r="J765" s="1"/>
      <c r="K765" s="1"/>
      <c r="L765" s="1"/>
      <c r="M765" s="3"/>
      <c r="N765" s="3"/>
      <c r="O765" s="3"/>
      <c r="P765" s="3"/>
      <c r="Q765" s="3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2"/>
      <c r="F766" s="1"/>
      <c r="G766" s="1"/>
      <c r="H766" s="1"/>
      <c r="I766" s="1"/>
      <c r="J766" s="1"/>
      <c r="K766" s="1"/>
      <c r="L766" s="1"/>
      <c r="M766" s="3"/>
      <c r="N766" s="3"/>
      <c r="O766" s="3"/>
      <c r="P766" s="3"/>
      <c r="Q766" s="3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2"/>
      <c r="F767" s="1"/>
      <c r="G767" s="1"/>
      <c r="H767" s="1"/>
      <c r="I767" s="1"/>
      <c r="J767" s="1"/>
      <c r="K767" s="1"/>
      <c r="L767" s="1"/>
      <c r="M767" s="3"/>
      <c r="N767" s="3"/>
      <c r="O767" s="3"/>
      <c r="P767" s="3"/>
      <c r="Q767" s="3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2"/>
      <c r="F768" s="1"/>
      <c r="G768" s="1"/>
      <c r="H768" s="1"/>
      <c r="I768" s="1"/>
      <c r="J768" s="1"/>
      <c r="K768" s="1"/>
      <c r="L768" s="1"/>
      <c r="M768" s="3"/>
      <c r="N768" s="3"/>
      <c r="O768" s="3"/>
      <c r="P768" s="3"/>
      <c r="Q768" s="3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2"/>
      <c r="F769" s="1"/>
      <c r="G769" s="1"/>
      <c r="H769" s="1"/>
      <c r="I769" s="1"/>
      <c r="J769" s="1"/>
      <c r="K769" s="1"/>
      <c r="L769" s="1"/>
      <c r="M769" s="3"/>
      <c r="N769" s="3"/>
      <c r="O769" s="3"/>
      <c r="P769" s="3"/>
      <c r="Q769" s="3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2"/>
      <c r="F770" s="1"/>
      <c r="G770" s="1"/>
      <c r="H770" s="1"/>
      <c r="I770" s="1"/>
      <c r="J770" s="1"/>
      <c r="K770" s="1"/>
      <c r="L770" s="1"/>
      <c r="M770" s="3"/>
      <c r="N770" s="3"/>
      <c r="O770" s="3"/>
      <c r="P770" s="3"/>
      <c r="Q770" s="3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2"/>
      <c r="F771" s="1"/>
      <c r="G771" s="1"/>
      <c r="H771" s="1"/>
      <c r="I771" s="1"/>
      <c r="J771" s="1"/>
      <c r="K771" s="1"/>
      <c r="L771" s="1"/>
      <c r="M771" s="3"/>
      <c r="N771" s="3"/>
      <c r="O771" s="3"/>
      <c r="P771" s="3"/>
      <c r="Q771" s="3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2"/>
      <c r="F772" s="1"/>
      <c r="G772" s="1"/>
      <c r="H772" s="1"/>
      <c r="I772" s="1"/>
      <c r="J772" s="1"/>
      <c r="K772" s="1"/>
      <c r="L772" s="1"/>
      <c r="M772" s="3"/>
      <c r="N772" s="3"/>
      <c r="O772" s="3"/>
      <c r="P772" s="3"/>
      <c r="Q772" s="3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2"/>
      <c r="F773" s="1"/>
      <c r="G773" s="1"/>
      <c r="H773" s="1"/>
      <c r="I773" s="1"/>
      <c r="J773" s="1"/>
      <c r="K773" s="1"/>
      <c r="L773" s="1"/>
      <c r="M773" s="3"/>
      <c r="N773" s="3"/>
      <c r="O773" s="3"/>
      <c r="P773" s="3"/>
      <c r="Q773" s="3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2"/>
      <c r="F774" s="1"/>
      <c r="G774" s="1"/>
      <c r="H774" s="1"/>
      <c r="I774" s="1"/>
      <c r="J774" s="1"/>
      <c r="K774" s="1"/>
      <c r="L774" s="1"/>
      <c r="M774" s="3"/>
      <c r="N774" s="3"/>
      <c r="O774" s="3"/>
      <c r="P774" s="3"/>
      <c r="Q774" s="3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2"/>
      <c r="F775" s="1"/>
      <c r="G775" s="1"/>
      <c r="H775" s="1"/>
      <c r="I775" s="1"/>
      <c r="J775" s="1"/>
      <c r="K775" s="1"/>
      <c r="L775" s="1"/>
      <c r="M775" s="3"/>
      <c r="N775" s="3"/>
      <c r="O775" s="3"/>
      <c r="P775" s="3"/>
      <c r="Q775" s="3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2"/>
      <c r="F776" s="1"/>
      <c r="G776" s="1"/>
      <c r="H776" s="1"/>
      <c r="I776" s="1"/>
      <c r="J776" s="1"/>
      <c r="K776" s="1"/>
      <c r="L776" s="1"/>
      <c r="M776" s="3"/>
      <c r="N776" s="3"/>
      <c r="O776" s="3"/>
      <c r="P776" s="3"/>
      <c r="Q776" s="3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2"/>
      <c r="F777" s="1"/>
      <c r="G777" s="1"/>
      <c r="H777" s="1"/>
      <c r="I777" s="1"/>
      <c r="J777" s="1"/>
      <c r="K777" s="1"/>
      <c r="L777" s="1"/>
      <c r="M777" s="3"/>
      <c r="N777" s="3"/>
      <c r="O777" s="3"/>
      <c r="P777" s="3"/>
      <c r="Q777" s="3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2"/>
      <c r="F778" s="1"/>
      <c r="G778" s="1"/>
      <c r="H778" s="1"/>
      <c r="I778" s="1"/>
      <c r="J778" s="1"/>
      <c r="K778" s="1"/>
      <c r="L778" s="1"/>
      <c r="M778" s="3"/>
      <c r="N778" s="3"/>
      <c r="O778" s="3"/>
      <c r="P778" s="3"/>
      <c r="Q778" s="3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2"/>
      <c r="F779" s="1"/>
      <c r="G779" s="1"/>
      <c r="H779" s="1"/>
      <c r="I779" s="1"/>
      <c r="J779" s="1"/>
      <c r="K779" s="1"/>
      <c r="L779" s="1"/>
      <c r="M779" s="3"/>
      <c r="N779" s="3"/>
      <c r="O779" s="3"/>
      <c r="P779" s="3"/>
      <c r="Q779" s="3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2"/>
      <c r="F780" s="1"/>
      <c r="G780" s="1"/>
      <c r="H780" s="1"/>
      <c r="I780" s="1"/>
      <c r="J780" s="1"/>
      <c r="K780" s="1"/>
      <c r="L780" s="1"/>
      <c r="M780" s="3"/>
      <c r="N780" s="3"/>
      <c r="O780" s="3"/>
      <c r="P780" s="3"/>
      <c r="Q780" s="3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2"/>
      <c r="F781" s="1"/>
      <c r="G781" s="1"/>
      <c r="H781" s="1"/>
      <c r="I781" s="1"/>
      <c r="J781" s="1"/>
      <c r="K781" s="1"/>
      <c r="L781" s="1"/>
      <c r="M781" s="3"/>
      <c r="N781" s="3"/>
      <c r="O781" s="3"/>
      <c r="P781" s="3"/>
      <c r="Q781" s="3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2"/>
      <c r="F782" s="1"/>
      <c r="G782" s="1"/>
      <c r="H782" s="1"/>
      <c r="I782" s="1"/>
      <c r="J782" s="1"/>
      <c r="K782" s="1"/>
      <c r="L782" s="1"/>
      <c r="M782" s="3"/>
      <c r="N782" s="3"/>
      <c r="O782" s="3"/>
      <c r="P782" s="3"/>
      <c r="Q782" s="3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2"/>
      <c r="F783" s="1"/>
      <c r="G783" s="1"/>
      <c r="H783" s="1"/>
      <c r="I783" s="1"/>
      <c r="J783" s="1"/>
      <c r="K783" s="1"/>
      <c r="L783" s="1"/>
      <c r="M783" s="3"/>
      <c r="N783" s="3"/>
      <c r="O783" s="3"/>
      <c r="P783" s="3"/>
      <c r="Q783" s="3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2"/>
      <c r="F784" s="1"/>
      <c r="G784" s="1"/>
      <c r="H784" s="1"/>
      <c r="I784" s="1"/>
      <c r="J784" s="1"/>
      <c r="K784" s="1"/>
      <c r="L784" s="1"/>
      <c r="M784" s="3"/>
      <c r="N784" s="3"/>
      <c r="O784" s="3"/>
      <c r="P784" s="3"/>
      <c r="Q784" s="3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2"/>
      <c r="F785" s="1"/>
      <c r="G785" s="1"/>
      <c r="H785" s="1"/>
      <c r="I785" s="1"/>
      <c r="J785" s="1"/>
      <c r="K785" s="1"/>
      <c r="L785" s="1"/>
      <c r="M785" s="3"/>
      <c r="N785" s="3"/>
      <c r="O785" s="3"/>
      <c r="P785" s="3"/>
      <c r="Q785" s="3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2"/>
      <c r="F786" s="1"/>
      <c r="G786" s="1"/>
      <c r="H786" s="1"/>
      <c r="I786" s="1"/>
      <c r="J786" s="1"/>
      <c r="K786" s="1"/>
      <c r="L786" s="1"/>
      <c r="M786" s="3"/>
      <c r="N786" s="3"/>
      <c r="O786" s="3"/>
      <c r="P786" s="3"/>
      <c r="Q786" s="3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2"/>
      <c r="F787" s="1"/>
      <c r="G787" s="1"/>
      <c r="H787" s="1"/>
      <c r="I787" s="1"/>
      <c r="J787" s="1"/>
      <c r="K787" s="1"/>
      <c r="L787" s="1"/>
      <c r="M787" s="3"/>
      <c r="N787" s="3"/>
      <c r="O787" s="3"/>
      <c r="P787" s="3"/>
      <c r="Q787" s="3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2"/>
      <c r="F788" s="1"/>
      <c r="G788" s="1"/>
      <c r="H788" s="1"/>
      <c r="I788" s="1"/>
      <c r="J788" s="1"/>
      <c r="K788" s="1"/>
      <c r="L788" s="1"/>
      <c r="M788" s="3"/>
      <c r="N788" s="3"/>
      <c r="O788" s="3"/>
      <c r="P788" s="3"/>
      <c r="Q788" s="3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2"/>
      <c r="F789" s="1"/>
      <c r="G789" s="1"/>
      <c r="H789" s="1"/>
      <c r="I789" s="1"/>
      <c r="J789" s="1"/>
      <c r="K789" s="1"/>
      <c r="L789" s="1"/>
      <c r="M789" s="3"/>
      <c r="N789" s="3"/>
      <c r="O789" s="3"/>
      <c r="P789" s="3"/>
      <c r="Q789" s="3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2"/>
      <c r="F790" s="1"/>
      <c r="G790" s="1"/>
      <c r="H790" s="1"/>
      <c r="I790" s="1"/>
      <c r="J790" s="1"/>
      <c r="K790" s="1"/>
      <c r="L790" s="1"/>
      <c r="M790" s="3"/>
      <c r="N790" s="3"/>
      <c r="O790" s="3"/>
      <c r="P790" s="3"/>
      <c r="Q790" s="3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2"/>
      <c r="F791" s="1"/>
      <c r="G791" s="1"/>
      <c r="H791" s="1"/>
      <c r="I791" s="1"/>
      <c r="J791" s="1"/>
      <c r="K791" s="1"/>
      <c r="L791" s="1"/>
      <c r="M791" s="3"/>
      <c r="N791" s="3"/>
      <c r="O791" s="3"/>
      <c r="P791" s="3"/>
      <c r="Q791" s="3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2"/>
      <c r="F792" s="1"/>
      <c r="G792" s="1"/>
      <c r="H792" s="1"/>
      <c r="I792" s="1"/>
      <c r="J792" s="1"/>
      <c r="K792" s="1"/>
      <c r="L792" s="1"/>
      <c r="M792" s="3"/>
      <c r="N792" s="3"/>
      <c r="O792" s="3"/>
      <c r="P792" s="3"/>
      <c r="Q792" s="3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2"/>
      <c r="F793" s="1"/>
      <c r="G793" s="1"/>
      <c r="H793" s="1"/>
      <c r="I793" s="1"/>
      <c r="J793" s="1"/>
      <c r="K793" s="1"/>
      <c r="L793" s="1"/>
      <c r="M793" s="3"/>
      <c r="N793" s="3"/>
      <c r="O793" s="3"/>
      <c r="P793" s="3"/>
      <c r="Q793" s="3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2"/>
      <c r="F794" s="1"/>
      <c r="G794" s="1"/>
      <c r="H794" s="1"/>
      <c r="I794" s="1"/>
      <c r="J794" s="1"/>
      <c r="K794" s="1"/>
      <c r="L794" s="1"/>
      <c r="M794" s="3"/>
      <c r="N794" s="3"/>
      <c r="O794" s="3"/>
      <c r="P794" s="3"/>
      <c r="Q794" s="3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2"/>
      <c r="F795" s="1"/>
      <c r="G795" s="1"/>
      <c r="H795" s="1"/>
      <c r="I795" s="1"/>
      <c r="J795" s="1"/>
      <c r="K795" s="1"/>
      <c r="L795" s="1"/>
      <c r="M795" s="3"/>
      <c r="N795" s="3"/>
      <c r="O795" s="3"/>
      <c r="P795" s="3"/>
      <c r="Q795" s="3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2"/>
      <c r="F796" s="1"/>
      <c r="G796" s="1"/>
      <c r="H796" s="1"/>
      <c r="I796" s="1"/>
      <c r="J796" s="1"/>
      <c r="K796" s="1"/>
      <c r="L796" s="1"/>
      <c r="M796" s="3"/>
      <c r="N796" s="3"/>
      <c r="O796" s="3"/>
      <c r="P796" s="3"/>
      <c r="Q796" s="3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2"/>
      <c r="F797" s="1"/>
      <c r="G797" s="1"/>
      <c r="H797" s="1"/>
      <c r="I797" s="1"/>
      <c r="J797" s="1"/>
      <c r="K797" s="1"/>
      <c r="L797" s="1"/>
      <c r="M797" s="3"/>
      <c r="N797" s="3"/>
      <c r="O797" s="3"/>
      <c r="P797" s="3"/>
      <c r="Q797" s="3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2"/>
      <c r="F798" s="1"/>
      <c r="G798" s="1"/>
      <c r="H798" s="1"/>
      <c r="I798" s="1"/>
      <c r="J798" s="1"/>
      <c r="K798" s="1"/>
      <c r="L798" s="1"/>
      <c r="M798" s="3"/>
      <c r="N798" s="3"/>
      <c r="O798" s="3"/>
      <c r="P798" s="3"/>
      <c r="Q798" s="3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2"/>
      <c r="F799" s="1"/>
      <c r="G799" s="1"/>
      <c r="H799" s="1"/>
      <c r="I799" s="1"/>
      <c r="J799" s="1"/>
      <c r="K799" s="1"/>
      <c r="L799" s="1"/>
      <c r="M799" s="3"/>
      <c r="N799" s="3"/>
      <c r="O799" s="3"/>
      <c r="P799" s="3"/>
      <c r="Q799" s="3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2"/>
      <c r="F800" s="1"/>
      <c r="G800" s="1"/>
      <c r="H800" s="1"/>
      <c r="I800" s="1"/>
      <c r="J800" s="1"/>
      <c r="K800" s="1"/>
      <c r="L800" s="1"/>
      <c r="M800" s="3"/>
      <c r="N800" s="3"/>
      <c r="O800" s="3"/>
      <c r="P800" s="3"/>
      <c r="Q800" s="3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2"/>
      <c r="F801" s="1"/>
      <c r="G801" s="1"/>
      <c r="H801" s="1"/>
      <c r="I801" s="1"/>
      <c r="J801" s="1"/>
      <c r="K801" s="1"/>
      <c r="L801" s="1"/>
      <c r="M801" s="3"/>
      <c r="N801" s="3"/>
      <c r="O801" s="3"/>
      <c r="P801" s="3"/>
      <c r="Q801" s="3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2"/>
      <c r="F802" s="1"/>
      <c r="G802" s="1"/>
      <c r="H802" s="1"/>
      <c r="I802" s="1"/>
      <c r="J802" s="1"/>
      <c r="K802" s="1"/>
      <c r="L802" s="1"/>
      <c r="M802" s="3"/>
      <c r="N802" s="3"/>
      <c r="O802" s="3"/>
      <c r="P802" s="3"/>
      <c r="Q802" s="3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2"/>
      <c r="F803" s="1"/>
      <c r="G803" s="1"/>
      <c r="H803" s="1"/>
      <c r="I803" s="1"/>
      <c r="J803" s="1"/>
      <c r="K803" s="1"/>
      <c r="L803" s="1"/>
      <c r="M803" s="3"/>
      <c r="N803" s="3"/>
      <c r="O803" s="3"/>
      <c r="P803" s="3"/>
      <c r="Q803" s="3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2"/>
      <c r="F804" s="1"/>
      <c r="G804" s="1"/>
      <c r="H804" s="1"/>
      <c r="I804" s="1"/>
      <c r="J804" s="1"/>
      <c r="K804" s="1"/>
      <c r="L804" s="1"/>
      <c r="M804" s="3"/>
      <c r="N804" s="3"/>
      <c r="O804" s="3"/>
      <c r="P804" s="3"/>
      <c r="Q804" s="3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2"/>
      <c r="F805" s="1"/>
      <c r="G805" s="1"/>
      <c r="H805" s="1"/>
      <c r="I805" s="1"/>
      <c r="J805" s="1"/>
      <c r="K805" s="1"/>
      <c r="L805" s="1"/>
      <c r="M805" s="3"/>
      <c r="N805" s="3"/>
      <c r="O805" s="3"/>
      <c r="P805" s="3"/>
      <c r="Q805" s="3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2"/>
      <c r="F806" s="1"/>
      <c r="G806" s="1"/>
      <c r="H806" s="1"/>
      <c r="I806" s="1"/>
      <c r="J806" s="1"/>
      <c r="K806" s="1"/>
      <c r="L806" s="1"/>
      <c r="M806" s="3"/>
      <c r="N806" s="3"/>
      <c r="O806" s="3"/>
      <c r="P806" s="3"/>
      <c r="Q806" s="3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2"/>
      <c r="F807" s="1"/>
      <c r="G807" s="1"/>
      <c r="H807" s="1"/>
      <c r="I807" s="1"/>
      <c r="J807" s="1"/>
      <c r="K807" s="1"/>
      <c r="L807" s="1"/>
      <c r="M807" s="3"/>
      <c r="N807" s="3"/>
      <c r="O807" s="3"/>
      <c r="P807" s="3"/>
      <c r="Q807" s="3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2"/>
      <c r="F808" s="1"/>
      <c r="G808" s="1"/>
      <c r="H808" s="1"/>
      <c r="I808" s="1"/>
      <c r="J808" s="1"/>
      <c r="K808" s="1"/>
      <c r="L808" s="1"/>
      <c r="M808" s="3"/>
      <c r="N808" s="3"/>
      <c r="O808" s="3"/>
      <c r="P808" s="3"/>
      <c r="Q808" s="3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2"/>
      <c r="F809" s="1"/>
      <c r="G809" s="1"/>
      <c r="H809" s="1"/>
      <c r="I809" s="1"/>
      <c r="J809" s="1"/>
      <c r="K809" s="1"/>
      <c r="L809" s="1"/>
      <c r="M809" s="3"/>
      <c r="N809" s="3"/>
      <c r="O809" s="3"/>
      <c r="P809" s="3"/>
      <c r="Q809" s="3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2"/>
      <c r="F810" s="1"/>
      <c r="G810" s="1"/>
      <c r="H810" s="1"/>
      <c r="I810" s="1"/>
      <c r="J810" s="1"/>
      <c r="K810" s="1"/>
      <c r="L810" s="1"/>
      <c r="M810" s="3"/>
      <c r="N810" s="3"/>
      <c r="O810" s="3"/>
      <c r="P810" s="3"/>
      <c r="Q810" s="3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2"/>
      <c r="F811" s="1"/>
      <c r="G811" s="1"/>
      <c r="H811" s="1"/>
      <c r="I811" s="1"/>
      <c r="J811" s="1"/>
      <c r="K811" s="1"/>
      <c r="L811" s="1"/>
      <c r="M811" s="3"/>
      <c r="N811" s="3"/>
      <c r="O811" s="3"/>
      <c r="P811" s="3"/>
      <c r="Q811" s="3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2"/>
      <c r="F812" s="1"/>
      <c r="G812" s="1"/>
      <c r="H812" s="1"/>
      <c r="I812" s="1"/>
      <c r="J812" s="1"/>
      <c r="K812" s="1"/>
      <c r="L812" s="1"/>
      <c r="M812" s="3"/>
      <c r="N812" s="3"/>
      <c r="O812" s="3"/>
      <c r="P812" s="3"/>
      <c r="Q812" s="3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2"/>
      <c r="F813" s="1"/>
      <c r="G813" s="1"/>
      <c r="H813" s="1"/>
      <c r="I813" s="1"/>
      <c r="J813" s="1"/>
      <c r="K813" s="1"/>
      <c r="L813" s="1"/>
      <c r="M813" s="3"/>
      <c r="N813" s="3"/>
      <c r="O813" s="3"/>
      <c r="P813" s="3"/>
      <c r="Q813" s="3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2"/>
      <c r="F814" s="1"/>
      <c r="G814" s="1"/>
      <c r="H814" s="1"/>
      <c r="I814" s="1"/>
      <c r="J814" s="1"/>
      <c r="K814" s="1"/>
      <c r="L814" s="1"/>
      <c r="M814" s="3"/>
      <c r="N814" s="3"/>
      <c r="O814" s="3"/>
      <c r="P814" s="3"/>
      <c r="Q814" s="3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2"/>
      <c r="F815" s="1"/>
      <c r="G815" s="1"/>
      <c r="H815" s="1"/>
      <c r="I815" s="1"/>
      <c r="J815" s="1"/>
      <c r="K815" s="1"/>
      <c r="L815" s="1"/>
      <c r="M815" s="3"/>
      <c r="N815" s="3"/>
      <c r="O815" s="3"/>
      <c r="P815" s="3"/>
      <c r="Q815" s="3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2"/>
      <c r="F816" s="1"/>
      <c r="G816" s="1"/>
      <c r="H816" s="1"/>
      <c r="I816" s="1"/>
      <c r="J816" s="1"/>
      <c r="K816" s="1"/>
      <c r="L816" s="1"/>
      <c r="M816" s="3"/>
      <c r="N816" s="3"/>
      <c r="O816" s="3"/>
      <c r="P816" s="3"/>
      <c r="Q816" s="3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2"/>
      <c r="F817" s="1"/>
      <c r="G817" s="1"/>
      <c r="H817" s="1"/>
      <c r="I817" s="1"/>
      <c r="J817" s="1"/>
      <c r="K817" s="1"/>
      <c r="L817" s="1"/>
      <c r="M817" s="3"/>
      <c r="N817" s="3"/>
      <c r="O817" s="3"/>
      <c r="P817" s="3"/>
      <c r="Q817" s="3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2"/>
      <c r="F818" s="1"/>
      <c r="G818" s="1"/>
      <c r="H818" s="1"/>
      <c r="I818" s="1"/>
      <c r="J818" s="1"/>
      <c r="K818" s="1"/>
      <c r="L818" s="1"/>
      <c r="M818" s="3"/>
      <c r="N818" s="3"/>
      <c r="O818" s="3"/>
      <c r="P818" s="3"/>
      <c r="Q818" s="3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2"/>
      <c r="F819" s="1"/>
      <c r="G819" s="1"/>
      <c r="H819" s="1"/>
      <c r="I819" s="1"/>
      <c r="J819" s="1"/>
      <c r="K819" s="1"/>
      <c r="L819" s="1"/>
      <c r="M819" s="3"/>
      <c r="N819" s="3"/>
      <c r="O819" s="3"/>
      <c r="P819" s="3"/>
      <c r="Q819" s="3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2"/>
      <c r="F820" s="1"/>
      <c r="G820" s="1"/>
      <c r="H820" s="1"/>
      <c r="I820" s="1"/>
      <c r="J820" s="1"/>
      <c r="K820" s="1"/>
      <c r="L820" s="1"/>
      <c r="M820" s="3"/>
      <c r="N820" s="3"/>
      <c r="O820" s="3"/>
      <c r="P820" s="3"/>
      <c r="Q820" s="3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2"/>
      <c r="F821" s="1"/>
      <c r="G821" s="1"/>
      <c r="H821" s="1"/>
      <c r="I821" s="1"/>
      <c r="J821" s="1"/>
      <c r="K821" s="1"/>
      <c r="L821" s="1"/>
      <c r="M821" s="3"/>
      <c r="N821" s="3"/>
      <c r="O821" s="3"/>
      <c r="P821" s="3"/>
      <c r="Q821" s="3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2"/>
      <c r="F822" s="1"/>
      <c r="G822" s="1"/>
      <c r="H822" s="1"/>
      <c r="I822" s="1"/>
      <c r="J822" s="1"/>
      <c r="K822" s="1"/>
      <c r="L822" s="1"/>
      <c r="M822" s="3"/>
      <c r="N822" s="3"/>
      <c r="O822" s="3"/>
      <c r="P822" s="3"/>
      <c r="Q822" s="3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2"/>
      <c r="F823" s="1"/>
      <c r="G823" s="1"/>
      <c r="H823" s="1"/>
      <c r="I823" s="1"/>
      <c r="J823" s="1"/>
      <c r="K823" s="1"/>
      <c r="L823" s="1"/>
      <c r="M823" s="3"/>
      <c r="N823" s="3"/>
      <c r="O823" s="3"/>
      <c r="P823" s="3"/>
      <c r="Q823" s="3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2"/>
      <c r="F824" s="1"/>
      <c r="G824" s="1"/>
      <c r="H824" s="1"/>
      <c r="I824" s="1"/>
      <c r="J824" s="1"/>
      <c r="K824" s="1"/>
      <c r="L824" s="1"/>
      <c r="M824" s="3"/>
      <c r="N824" s="3"/>
      <c r="O824" s="3"/>
      <c r="P824" s="3"/>
      <c r="Q824" s="3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2"/>
      <c r="F825" s="1"/>
      <c r="G825" s="1"/>
      <c r="H825" s="1"/>
      <c r="I825" s="1"/>
      <c r="J825" s="1"/>
      <c r="K825" s="1"/>
      <c r="L825" s="1"/>
      <c r="M825" s="3"/>
      <c r="N825" s="3"/>
      <c r="O825" s="3"/>
      <c r="P825" s="3"/>
      <c r="Q825" s="3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2"/>
      <c r="F826" s="1"/>
      <c r="G826" s="1"/>
      <c r="H826" s="1"/>
      <c r="I826" s="1"/>
      <c r="J826" s="1"/>
      <c r="K826" s="1"/>
      <c r="L826" s="1"/>
      <c r="M826" s="3"/>
      <c r="N826" s="3"/>
      <c r="O826" s="3"/>
      <c r="P826" s="3"/>
      <c r="Q826" s="3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2"/>
      <c r="F827" s="1"/>
      <c r="G827" s="1"/>
      <c r="H827" s="1"/>
      <c r="I827" s="1"/>
      <c r="J827" s="1"/>
      <c r="K827" s="1"/>
      <c r="L827" s="1"/>
      <c r="M827" s="3"/>
      <c r="N827" s="3"/>
      <c r="O827" s="3"/>
      <c r="P827" s="3"/>
      <c r="Q827" s="3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2"/>
      <c r="F828" s="1"/>
      <c r="G828" s="1"/>
      <c r="H828" s="1"/>
      <c r="I828" s="1"/>
      <c r="J828" s="1"/>
      <c r="K828" s="1"/>
      <c r="L828" s="1"/>
      <c r="M828" s="3"/>
      <c r="N828" s="3"/>
      <c r="O828" s="3"/>
      <c r="P828" s="3"/>
      <c r="Q828" s="3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2"/>
      <c r="F829" s="1"/>
      <c r="G829" s="1"/>
      <c r="H829" s="1"/>
      <c r="I829" s="1"/>
      <c r="J829" s="1"/>
      <c r="K829" s="1"/>
      <c r="L829" s="1"/>
      <c r="M829" s="3"/>
      <c r="N829" s="3"/>
      <c r="O829" s="3"/>
      <c r="P829" s="3"/>
      <c r="Q829" s="3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2"/>
      <c r="F830" s="1"/>
      <c r="G830" s="1"/>
      <c r="H830" s="1"/>
      <c r="I830" s="1"/>
      <c r="J830" s="1"/>
      <c r="K830" s="1"/>
      <c r="L830" s="1"/>
      <c r="M830" s="3"/>
      <c r="N830" s="3"/>
      <c r="O830" s="3"/>
      <c r="P830" s="3"/>
      <c r="Q830" s="3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2"/>
      <c r="F831" s="1"/>
      <c r="G831" s="1"/>
      <c r="H831" s="1"/>
      <c r="I831" s="1"/>
      <c r="J831" s="1"/>
      <c r="K831" s="1"/>
      <c r="L831" s="1"/>
      <c r="M831" s="3"/>
      <c r="N831" s="3"/>
      <c r="O831" s="3"/>
      <c r="P831" s="3"/>
      <c r="Q831" s="3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2"/>
      <c r="F832" s="1"/>
      <c r="G832" s="1"/>
      <c r="H832" s="1"/>
      <c r="I832" s="1"/>
      <c r="J832" s="1"/>
      <c r="K832" s="1"/>
      <c r="L832" s="1"/>
      <c r="M832" s="3"/>
      <c r="N832" s="3"/>
      <c r="O832" s="3"/>
      <c r="P832" s="3"/>
      <c r="Q832" s="3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2"/>
      <c r="F833" s="1"/>
      <c r="G833" s="1"/>
      <c r="H833" s="1"/>
      <c r="I833" s="1"/>
      <c r="J833" s="1"/>
      <c r="K833" s="1"/>
      <c r="L833" s="1"/>
      <c r="M833" s="3"/>
      <c r="N833" s="3"/>
      <c r="O833" s="3"/>
      <c r="P833" s="3"/>
      <c r="Q833" s="3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2"/>
      <c r="F834" s="1"/>
      <c r="G834" s="1"/>
      <c r="H834" s="1"/>
      <c r="I834" s="1"/>
      <c r="J834" s="1"/>
      <c r="K834" s="1"/>
      <c r="L834" s="1"/>
      <c r="M834" s="3"/>
      <c r="N834" s="3"/>
      <c r="O834" s="3"/>
      <c r="P834" s="3"/>
      <c r="Q834" s="3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2"/>
      <c r="F835" s="1"/>
      <c r="G835" s="1"/>
      <c r="H835" s="1"/>
      <c r="I835" s="1"/>
      <c r="J835" s="1"/>
      <c r="K835" s="1"/>
      <c r="L835" s="1"/>
      <c r="M835" s="3"/>
      <c r="N835" s="3"/>
      <c r="O835" s="3"/>
      <c r="P835" s="3"/>
      <c r="Q835" s="3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2"/>
      <c r="F836" s="1"/>
      <c r="G836" s="1"/>
      <c r="H836" s="1"/>
      <c r="I836" s="1"/>
      <c r="J836" s="1"/>
      <c r="K836" s="1"/>
      <c r="L836" s="1"/>
      <c r="M836" s="3"/>
      <c r="N836" s="3"/>
      <c r="O836" s="3"/>
      <c r="P836" s="3"/>
      <c r="Q836" s="3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2"/>
      <c r="F837" s="1"/>
      <c r="G837" s="1"/>
      <c r="H837" s="1"/>
      <c r="I837" s="1"/>
      <c r="J837" s="1"/>
      <c r="K837" s="1"/>
      <c r="L837" s="1"/>
      <c r="M837" s="3"/>
      <c r="N837" s="3"/>
      <c r="O837" s="3"/>
      <c r="P837" s="3"/>
      <c r="Q837" s="3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2"/>
      <c r="F838" s="1"/>
      <c r="G838" s="1"/>
      <c r="H838" s="1"/>
      <c r="I838" s="1"/>
      <c r="J838" s="1"/>
      <c r="K838" s="1"/>
      <c r="L838" s="1"/>
      <c r="M838" s="3"/>
      <c r="N838" s="3"/>
      <c r="O838" s="3"/>
      <c r="P838" s="3"/>
      <c r="Q838" s="3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2"/>
      <c r="F839" s="1"/>
      <c r="G839" s="1"/>
      <c r="H839" s="1"/>
      <c r="I839" s="1"/>
      <c r="J839" s="1"/>
      <c r="K839" s="1"/>
      <c r="L839" s="1"/>
      <c r="M839" s="3"/>
      <c r="N839" s="3"/>
      <c r="O839" s="3"/>
      <c r="P839" s="3"/>
      <c r="Q839" s="3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2"/>
      <c r="F840" s="1"/>
      <c r="G840" s="1"/>
      <c r="H840" s="1"/>
      <c r="I840" s="1"/>
      <c r="J840" s="1"/>
      <c r="K840" s="1"/>
      <c r="L840" s="1"/>
      <c r="M840" s="3"/>
      <c r="N840" s="3"/>
      <c r="O840" s="3"/>
      <c r="P840" s="3"/>
      <c r="Q840" s="3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2"/>
      <c r="F841" s="1"/>
      <c r="G841" s="1"/>
      <c r="H841" s="1"/>
      <c r="I841" s="1"/>
      <c r="J841" s="1"/>
      <c r="K841" s="1"/>
      <c r="L841" s="1"/>
      <c r="M841" s="3"/>
      <c r="N841" s="3"/>
      <c r="O841" s="3"/>
      <c r="P841" s="3"/>
      <c r="Q841" s="3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2"/>
      <c r="F842" s="1"/>
      <c r="G842" s="1"/>
      <c r="H842" s="1"/>
      <c r="I842" s="1"/>
      <c r="J842" s="1"/>
      <c r="K842" s="1"/>
      <c r="L842" s="1"/>
      <c r="M842" s="3"/>
      <c r="N842" s="3"/>
      <c r="O842" s="3"/>
      <c r="P842" s="3"/>
      <c r="Q842" s="3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2"/>
      <c r="F843" s="1"/>
      <c r="G843" s="1"/>
      <c r="H843" s="1"/>
      <c r="I843" s="1"/>
      <c r="J843" s="1"/>
      <c r="K843" s="1"/>
      <c r="L843" s="1"/>
      <c r="M843" s="3"/>
      <c r="N843" s="3"/>
      <c r="O843" s="3"/>
      <c r="P843" s="3"/>
      <c r="Q843" s="3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2"/>
      <c r="F844" s="1"/>
      <c r="G844" s="1"/>
      <c r="H844" s="1"/>
      <c r="I844" s="1"/>
      <c r="J844" s="1"/>
      <c r="K844" s="1"/>
      <c r="L844" s="1"/>
      <c r="M844" s="3"/>
      <c r="N844" s="3"/>
      <c r="O844" s="3"/>
      <c r="P844" s="3"/>
      <c r="Q844" s="3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2"/>
      <c r="F845" s="1"/>
      <c r="G845" s="1"/>
      <c r="H845" s="1"/>
      <c r="I845" s="1"/>
      <c r="J845" s="1"/>
      <c r="K845" s="1"/>
      <c r="L845" s="1"/>
      <c r="M845" s="3"/>
      <c r="N845" s="3"/>
      <c r="O845" s="3"/>
      <c r="P845" s="3"/>
      <c r="Q845" s="3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2"/>
      <c r="F846" s="1"/>
      <c r="G846" s="1"/>
      <c r="H846" s="1"/>
      <c r="I846" s="1"/>
      <c r="J846" s="1"/>
      <c r="K846" s="1"/>
      <c r="L846" s="1"/>
      <c r="M846" s="3"/>
      <c r="N846" s="3"/>
      <c r="O846" s="3"/>
      <c r="P846" s="3"/>
      <c r="Q846" s="3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2"/>
      <c r="F847" s="1"/>
      <c r="G847" s="1"/>
      <c r="H847" s="1"/>
      <c r="I847" s="1"/>
      <c r="J847" s="1"/>
      <c r="K847" s="1"/>
      <c r="L847" s="1"/>
      <c r="M847" s="3"/>
      <c r="N847" s="3"/>
      <c r="O847" s="3"/>
      <c r="P847" s="3"/>
      <c r="Q847" s="3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2"/>
      <c r="F848" s="1"/>
      <c r="G848" s="1"/>
      <c r="H848" s="1"/>
      <c r="I848" s="1"/>
      <c r="J848" s="1"/>
      <c r="K848" s="1"/>
      <c r="L848" s="1"/>
      <c r="M848" s="3"/>
      <c r="N848" s="3"/>
      <c r="O848" s="3"/>
      <c r="P848" s="3"/>
      <c r="Q848" s="3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2"/>
      <c r="F849" s="1"/>
      <c r="G849" s="1"/>
      <c r="H849" s="1"/>
      <c r="I849" s="1"/>
      <c r="J849" s="1"/>
      <c r="K849" s="1"/>
      <c r="L849" s="1"/>
      <c r="M849" s="3"/>
      <c r="N849" s="3"/>
      <c r="O849" s="3"/>
      <c r="P849" s="3"/>
      <c r="Q849" s="3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2"/>
      <c r="F850" s="1"/>
      <c r="G850" s="1"/>
      <c r="H850" s="1"/>
      <c r="I850" s="1"/>
      <c r="J850" s="1"/>
      <c r="K850" s="1"/>
      <c r="L850" s="1"/>
      <c r="M850" s="3"/>
      <c r="N850" s="3"/>
      <c r="O850" s="3"/>
      <c r="P850" s="3"/>
      <c r="Q850" s="3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2"/>
      <c r="F851" s="1"/>
      <c r="G851" s="1"/>
      <c r="H851" s="1"/>
      <c r="I851" s="1"/>
      <c r="J851" s="1"/>
      <c r="K851" s="1"/>
      <c r="L851" s="1"/>
      <c r="M851" s="3"/>
      <c r="N851" s="3"/>
      <c r="O851" s="3"/>
      <c r="P851" s="3"/>
      <c r="Q851" s="3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2"/>
      <c r="F852" s="1"/>
      <c r="G852" s="1"/>
      <c r="H852" s="1"/>
      <c r="I852" s="1"/>
      <c r="J852" s="1"/>
      <c r="K852" s="1"/>
      <c r="L852" s="1"/>
      <c r="M852" s="3"/>
      <c r="N852" s="3"/>
      <c r="O852" s="3"/>
      <c r="P852" s="3"/>
      <c r="Q852" s="3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2"/>
      <c r="F853" s="1"/>
      <c r="G853" s="1"/>
      <c r="H853" s="1"/>
      <c r="I853" s="1"/>
      <c r="J853" s="1"/>
      <c r="K853" s="1"/>
      <c r="L853" s="1"/>
      <c r="M853" s="3"/>
      <c r="N853" s="3"/>
      <c r="O853" s="3"/>
      <c r="P853" s="3"/>
      <c r="Q853" s="3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2"/>
      <c r="F854" s="1"/>
      <c r="G854" s="1"/>
      <c r="H854" s="1"/>
      <c r="I854" s="1"/>
      <c r="J854" s="1"/>
      <c r="K854" s="1"/>
      <c r="L854" s="1"/>
      <c r="M854" s="3"/>
      <c r="N854" s="3"/>
      <c r="O854" s="3"/>
      <c r="P854" s="3"/>
      <c r="Q854" s="3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2"/>
      <c r="F855" s="1"/>
      <c r="G855" s="1"/>
      <c r="H855" s="1"/>
      <c r="I855" s="1"/>
      <c r="J855" s="1"/>
      <c r="K855" s="1"/>
      <c r="L855" s="1"/>
      <c r="M855" s="3"/>
      <c r="N855" s="3"/>
      <c r="O855" s="3"/>
      <c r="P855" s="3"/>
      <c r="Q855" s="3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2"/>
      <c r="F856" s="1"/>
      <c r="G856" s="1"/>
      <c r="H856" s="1"/>
      <c r="I856" s="1"/>
      <c r="J856" s="1"/>
      <c r="K856" s="1"/>
      <c r="L856" s="1"/>
      <c r="M856" s="3"/>
      <c r="N856" s="3"/>
      <c r="O856" s="3"/>
      <c r="P856" s="3"/>
      <c r="Q856" s="3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2"/>
      <c r="F857" s="1"/>
      <c r="G857" s="1"/>
      <c r="H857" s="1"/>
      <c r="I857" s="1"/>
      <c r="J857" s="1"/>
      <c r="K857" s="1"/>
      <c r="L857" s="1"/>
      <c r="M857" s="3"/>
      <c r="N857" s="3"/>
      <c r="O857" s="3"/>
      <c r="P857" s="3"/>
      <c r="Q857" s="3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2"/>
      <c r="F858" s="1"/>
      <c r="G858" s="1"/>
      <c r="H858" s="1"/>
      <c r="I858" s="1"/>
      <c r="J858" s="1"/>
      <c r="K858" s="1"/>
      <c r="L858" s="1"/>
      <c r="M858" s="3"/>
      <c r="N858" s="3"/>
      <c r="O858" s="3"/>
      <c r="P858" s="3"/>
      <c r="Q858" s="3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2"/>
      <c r="F859" s="1"/>
      <c r="G859" s="1"/>
      <c r="H859" s="1"/>
      <c r="I859" s="1"/>
      <c r="J859" s="1"/>
      <c r="K859" s="1"/>
      <c r="L859" s="1"/>
      <c r="M859" s="3"/>
      <c r="N859" s="3"/>
      <c r="O859" s="3"/>
      <c r="P859" s="3"/>
      <c r="Q859" s="3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2"/>
      <c r="F860" s="1"/>
      <c r="G860" s="1"/>
      <c r="H860" s="1"/>
      <c r="I860" s="1"/>
      <c r="J860" s="1"/>
      <c r="K860" s="1"/>
      <c r="L860" s="1"/>
      <c r="M860" s="3"/>
      <c r="N860" s="3"/>
      <c r="O860" s="3"/>
      <c r="P860" s="3"/>
      <c r="Q860" s="3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2"/>
      <c r="F861" s="1"/>
      <c r="G861" s="1"/>
      <c r="H861" s="1"/>
      <c r="I861" s="1"/>
      <c r="J861" s="1"/>
      <c r="K861" s="1"/>
      <c r="L861" s="1"/>
      <c r="M861" s="3"/>
      <c r="N861" s="3"/>
      <c r="O861" s="3"/>
      <c r="P861" s="3"/>
      <c r="Q861" s="3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2"/>
      <c r="F862" s="1"/>
      <c r="G862" s="1"/>
      <c r="H862" s="1"/>
      <c r="I862" s="1"/>
      <c r="J862" s="1"/>
      <c r="K862" s="1"/>
      <c r="L862" s="1"/>
      <c r="M862" s="3"/>
      <c r="N862" s="3"/>
      <c r="O862" s="3"/>
      <c r="P862" s="3"/>
      <c r="Q862" s="3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2"/>
      <c r="F863" s="1"/>
      <c r="G863" s="1"/>
      <c r="H863" s="1"/>
      <c r="I863" s="1"/>
      <c r="J863" s="1"/>
      <c r="K863" s="1"/>
      <c r="L863" s="1"/>
      <c r="M863" s="3"/>
      <c r="N863" s="3"/>
      <c r="O863" s="3"/>
      <c r="P863" s="3"/>
      <c r="Q863" s="3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2"/>
      <c r="F864" s="1"/>
      <c r="G864" s="1"/>
      <c r="H864" s="1"/>
      <c r="I864" s="1"/>
      <c r="J864" s="1"/>
      <c r="K864" s="1"/>
      <c r="L864" s="1"/>
      <c r="M864" s="3"/>
      <c r="N864" s="3"/>
      <c r="O864" s="3"/>
      <c r="P864" s="3"/>
      <c r="Q864" s="3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2"/>
      <c r="F865" s="1"/>
      <c r="G865" s="1"/>
      <c r="H865" s="1"/>
      <c r="I865" s="1"/>
      <c r="J865" s="1"/>
      <c r="K865" s="1"/>
      <c r="L865" s="1"/>
      <c r="M865" s="3"/>
      <c r="N865" s="3"/>
      <c r="O865" s="3"/>
      <c r="P865" s="3"/>
      <c r="Q865" s="3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2"/>
      <c r="F866" s="1"/>
      <c r="G866" s="1"/>
      <c r="H866" s="1"/>
      <c r="I866" s="1"/>
      <c r="J866" s="1"/>
      <c r="K866" s="1"/>
      <c r="L866" s="1"/>
      <c r="M866" s="3"/>
      <c r="N866" s="3"/>
      <c r="O866" s="3"/>
      <c r="P866" s="3"/>
      <c r="Q866" s="3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2"/>
      <c r="F867" s="1"/>
      <c r="G867" s="1"/>
      <c r="H867" s="1"/>
      <c r="I867" s="1"/>
      <c r="J867" s="1"/>
      <c r="K867" s="1"/>
      <c r="L867" s="1"/>
      <c r="M867" s="3"/>
      <c r="N867" s="3"/>
      <c r="O867" s="3"/>
      <c r="P867" s="3"/>
      <c r="Q867" s="3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2"/>
      <c r="F868" s="1"/>
      <c r="G868" s="1"/>
      <c r="H868" s="1"/>
      <c r="I868" s="1"/>
      <c r="J868" s="1"/>
      <c r="K868" s="1"/>
      <c r="L868" s="1"/>
      <c r="M868" s="3"/>
      <c r="N868" s="3"/>
      <c r="O868" s="3"/>
      <c r="P868" s="3"/>
      <c r="Q868" s="3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2"/>
      <c r="F869" s="1"/>
      <c r="G869" s="1"/>
      <c r="H869" s="1"/>
      <c r="I869" s="1"/>
      <c r="J869" s="1"/>
      <c r="K869" s="1"/>
      <c r="L869" s="1"/>
      <c r="M869" s="3"/>
      <c r="N869" s="3"/>
      <c r="O869" s="3"/>
      <c r="P869" s="3"/>
      <c r="Q869" s="3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2"/>
      <c r="F870" s="1"/>
      <c r="G870" s="1"/>
      <c r="H870" s="1"/>
      <c r="I870" s="1"/>
      <c r="J870" s="1"/>
      <c r="K870" s="1"/>
      <c r="L870" s="1"/>
      <c r="M870" s="3"/>
      <c r="N870" s="3"/>
      <c r="O870" s="3"/>
      <c r="P870" s="3"/>
      <c r="Q870" s="3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2"/>
      <c r="F871" s="1"/>
      <c r="G871" s="1"/>
      <c r="H871" s="1"/>
      <c r="I871" s="1"/>
      <c r="J871" s="1"/>
      <c r="K871" s="1"/>
      <c r="L871" s="1"/>
      <c r="M871" s="3"/>
      <c r="N871" s="3"/>
      <c r="O871" s="3"/>
      <c r="P871" s="3"/>
      <c r="Q871" s="3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2"/>
      <c r="F872" s="1"/>
      <c r="G872" s="1"/>
      <c r="H872" s="1"/>
      <c r="I872" s="1"/>
      <c r="J872" s="1"/>
      <c r="K872" s="1"/>
      <c r="L872" s="1"/>
      <c r="M872" s="3"/>
      <c r="N872" s="3"/>
      <c r="O872" s="3"/>
      <c r="P872" s="3"/>
      <c r="Q872" s="3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2"/>
      <c r="F873" s="1"/>
      <c r="G873" s="1"/>
      <c r="H873" s="1"/>
      <c r="I873" s="1"/>
      <c r="J873" s="1"/>
      <c r="K873" s="1"/>
      <c r="L873" s="1"/>
      <c r="M873" s="3"/>
      <c r="N873" s="3"/>
      <c r="O873" s="3"/>
      <c r="P873" s="3"/>
      <c r="Q873" s="3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2"/>
      <c r="F874" s="1"/>
      <c r="G874" s="1"/>
      <c r="H874" s="1"/>
      <c r="I874" s="1"/>
      <c r="J874" s="1"/>
      <c r="K874" s="1"/>
      <c r="L874" s="1"/>
      <c r="M874" s="3"/>
      <c r="N874" s="3"/>
      <c r="O874" s="3"/>
      <c r="P874" s="3"/>
      <c r="Q874" s="3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2"/>
      <c r="F875" s="1"/>
      <c r="G875" s="1"/>
      <c r="H875" s="1"/>
      <c r="I875" s="1"/>
      <c r="J875" s="1"/>
      <c r="K875" s="1"/>
      <c r="L875" s="1"/>
      <c r="M875" s="3"/>
      <c r="N875" s="3"/>
      <c r="O875" s="3"/>
      <c r="P875" s="3"/>
      <c r="Q875" s="3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2"/>
      <c r="F876" s="1"/>
      <c r="G876" s="1"/>
      <c r="H876" s="1"/>
      <c r="I876" s="1"/>
      <c r="J876" s="1"/>
      <c r="K876" s="1"/>
      <c r="L876" s="1"/>
      <c r="M876" s="3"/>
      <c r="N876" s="3"/>
      <c r="O876" s="3"/>
      <c r="P876" s="3"/>
      <c r="Q876" s="3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2"/>
      <c r="F877" s="1"/>
      <c r="G877" s="1"/>
      <c r="H877" s="1"/>
      <c r="I877" s="1"/>
      <c r="J877" s="1"/>
      <c r="K877" s="1"/>
      <c r="L877" s="1"/>
      <c r="M877" s="3"/>
      <c r="N877" s="3"/>
      <c r="O877" s="3"/>
      <c r="P877" s="3"/>
      <c r="Q877" s="3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2"/>
      <c r="F878" s="1"/>
      <c r="G878" s="1"/>
      <c r="H878" s="1"/>
      <c r="I878" s="1"/>
      <c r="J878" s="1"/>
      <c r="K878" s="1"/>
      <c r="L878" s="1"/>
      <c r="M878" s="3"/>
      <c r="N878" s="3"/>
      <c r="O878" s="3"/>
      <c r="P878" s="3"/>
      <c r="Q878" s="3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2"/>
      <c r="F879" s="1"/>
      <c r="G879" s="1"/>
      <c r="H879" s="1"/>
      <c r="I879" s="1"/>
      <c r="J879" s="1"/>
      <c r="K879" s="1"/>
      <c r="L879" s="1"/>
      <c r="M879" s="3"/>
      <c r="N879" s="3"/>
      <c r="O879" s="3"/>
      <c r="P879" s="3"/>
      <c r="Q879" s="3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2"/>
      <c r="F880" s="1"/>
      <c r="G880" s="1"/>
      <c r="H880" s="1"/>
      <c r="I880" s="1"/>
      <c r="J880" s="1"/>
      <c r="K880" s="1"/>
      <c r="L880" s="1"/>
      <c r="M880" s="3"/>
      <c r="N880" s="3"/>
      <c r="O880" s="3"/>
      <c r="P880" s="3"/>
      <c r="Q880" s="3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2"/>
      <c r="F881" s="1"/>
      <c r="G881" s="1"/>
      <c r="H881" s="1"/>
      <c r="I881" s="1"/>
      <c r="J881" s="1"/>
      <c r="K881" s="1"/>
      <c r="L881" s="1"/>
      <c r="M881" s="3"/>
      <c r="N881" s="3"/>
      <c r="O881" s="3"/>
      <c r="P881" s="3"/>
      <c r="Q881" s="3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2"/>
      <c r="F882" s="1"/>
      <c r="G882" s="1"/>
      <c r="H882" s="1"/>
      <c r="I882" s="1"/>
      <c r="J882" s="1"/>
      <c r="K882" s="1"/>
      <c r="L882" s="1"/>
      <c r="M882" s="3"/>
      <c r="N882" s="3"/>
      <c r="O882" s="3"/>
      <c r="P882" s="3"/>
      <c r="Q882" s="3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2"/>
      <c r="F883" s="1"/>
      <c r="G883" s="1"/>
      <c r="H883" s="1"/>
      <c r="I883" s="1"/>
      <c r="J883" s="1"/>
      <c r="K883" s="1"/>
      <c r="L883" s="1"/>
      <c r="M883" s="3"/>
      <c r="N883" s="3"/>
      <c r="O883" s="3"/>
      <c r="P883" s="3"/>
      <c r="Q883" s="3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2"/>
      <c r="F884" s="1"/>
      <c r="G884" s="1"/>
      <c r="H884" s="1"/>
      <c r="I884" s="1"/>
      <c r="J884" s="1"/>
      <c r="K884" s="1"/>
      <c r="L884" s="1"/>
      <c r="M884" s="3"/>
      <c r="N884" s="3"/>
      <c r="O884" s="3"/>
      <c r="P884" s="3"/>
      <c r="Q884" s="3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2"/>
      <c r="F885" s="1"/>
      <c r="G885" s="1"/>
      <c r="H885" s="1"/>
      <c r="I885" s="1"/>
      <c r="J885" s="1"/>
      <c r="K885" s="1"/>
      <c r="L885" s="1"/>
      <c r="M885" s="3"/>
      <c r="N885" s="3"/>
      <c r="O885" s="3"/>
      <c r="P885" s="3"/>
      <c r="Q885" s="3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2"/>
      <c r="F886" s="1"/>
      <c r="G886" s="1"/>
      <c r="H886" s="1"/>
      <c r="I886" s="1"/>
      <c r="J886" s="1"/>
      <c r="K886" s="1"/>
      <c r="L886" s="1"/>
      <c r="M886" s="3"/>
      <c r="N886" s="3"/>
      <c r="O886" s="3"/>
      <c r="P886" s="3"/>
      <c r="Q886" s="3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2"/>
      <c r="F887" s="1"/>
      <c r="G887" s="1"/>
      <c r="H887" s="1"/>
      <c r="I887" s="1"/>
      <c r="J887" s="1"/>
      <c r="K887" s="1"/>
      <c r="L887" s="1"/>
      <c r="M887" s="3"/>
      <c r="N887" s="3"/>
      <c r="O887" s="3"/>
      <c r="P887" s="3"/>
      <c r="Q887" s="3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2"/>
      <c r="F888" s="1"/>
      <c r="G888" s="1"/>
      <c r="H888" s="1"/>
      <c r="I888" s="1"/>
      <c r="J888" s="1"/>
      <c r="K888" s="1"/>
      <c r="L888" s="1"/>
      <c r="M888" s="3"/>
      <c r="N888" s="3"/>
      <c r="O888" s="3"/>
      <c r="P888" s="3"/>
      <c r="Q888" s="3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2"/>
      <c r="F889" s="1"/>
      <c r="G889" s="1"/>
      <c r="H889" s="1"/>
      <c r="I889" s="1"/>
      <c r="J889" s="1"/>
      <c r="K889" s="1"/>
      <c r="L889" s="1"/>
      <c r="M889" s="3"/>
      <c r="N889" s="3"/>
      <c r="O889" s="3"/>
      <c r="P889" s="3"/>
      <c r="Q889" s="3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2"/>
      <c r="F890" s="1"/>
      <c r="G890" s="1"/>
      <c r="H890" s="1"/>
      <c r="I890" s="1"/>
      <c r="J890" s="1"/>
      <c r="K890" s="1"/>
      <c r="L890" s="1"/>
      <c r="M890" s="3"/>
      <c r="N890" s="3"/>
      <c r="O890" s="3"/>
      <c r="P890" s="3"/>
      <c r="Q890" s="3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2"/>
      <c r="F891" s="1"/>
      <c r="G891" s="1"/>
      <c r="H891" s="1"/>
      <c r="I891" s="1"/>
      <c r="J891" s="1"/>
      <c r="K891" s="1"/>
      <c r="L891" s="1"/>
      <c r="M891" s="3"/>
      <c r="N891" s="3"/>
      <c r="O891" s="3"/>
      <c r="P891" s="3"/>
      <c r="Q891" s="3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2"/>
      <c r="F892" s="1"/>
      <c r="G892" s="1"/>
      <c r="H892" s="1"/>
      <c r="I892" s="1"/>
      <c r="J892" s="1"/>
      <c r="K892" s="1"/>
      <c r="L892" s="1"/>
      <c r="M892" s="3"/>
      <c r="N892" s="3"/>
      <c r="O892" s="3"/>
      <c r="P892" s="3"/>
      <c r="Q892" s="3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2"/>
      <c r="F893" s="1"/>
      <c r="G893" s="1"/>
      <c r="H893" s="1"/>
      <c r="I893" s="1"/>
      <c r="J893" s="1"/>
      <c r="K893" s="1"/>
      <c r="L893" s="1"/>
      <c r="M893" s="3"/>
      <c r="N893" s="3"/>
      <c r="O893" s="3"/>
      <c r="P893" s="3"/>
      <c r="Q893" s="3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2"/>
      <c r="F894" s="1"/>
      <c r="G894" s="1"/>
      <c r="H894" s="1"/>
      <c r="I894" s="1"/>
      <c r="J894" s="1"/>
      <c r="K894" s="1"/>
      <c r="L894" s="1"/>
      <c r="M894" s="3"/>
      <c r="N894" s="3"/>
      <c r="O894" s="3"/>
      <c r="P894" s="3"/>
      <c r="Q894" s="3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2"/>
      <c r="F895" s="1"/>
      <c r="G895" s="1"/>
      <c r="H895" s="1"/>
      <c r="I895" s="1"/>
      <c r="J895" s="1"/>
      <c r="K895" s="1"/>
      <c r="L895" s="1"/>
      <c r="M895" s="3"/>
      <c r="N895" s="3"/>
      <c r="O895" s="3"/>
      <c r="P895" s="3"/>
      <c r="Q895" s="3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2"/>
      <c r="F896" s="1"/>
      <c r="G896" s="1"/>
      <c r="H896" s="1"/>
      <c r="I896" s="1"/>
      <c r="J896" s="1"/>
      <c r="K896" s="1"/>
      <c r="L896" s="1"/>
      <c r="M896" s="3"/>
      <c r="N896" s="3"/>
      <c r="O896" s="3"/>
      <c r="P896" s="3"/>
      <c r="Q896" s="3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2"/>
      <c r="F897" s="1"/>
      <c r="G897" s="1"/>
      <c r="H897" s="1"/>
      <c r="I897" s="1"/>
      <c r="J897" s="1"/>
      <c r="K897" s="1"/>
      <c r="L897" s="1"/>
      <c r="M897" s="3"/>
      <c r="N897" s="3"/>
      <c r="O897" s="3"/>
      <c r="P897" s="3"/>
      <c r="Q897" s="3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2"/>
      <c r="F898" s="1"/>
      <c r="G898" s="1"/>
      <c r="H898" s="1"/>
      <c r="I898" s="1"/>
      <c r="J898" s="1"/>
      <c r="K898" s="1"/>
      <c r="L898" s="1"/>
      <c r="M898" s="3"/>
      <c r="N898" s="3"/>
      <c r="O898" s="3"/>
      <c r="P898" s="3"/>
      <c r="Q898" s="3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2"/>
      <c r="F899" s="1"/>
      <c r="G899" s="1"/>
      <c r="H899" s="1"/>
      <c r="I899" s="1"/>
      <c r="J899" s="1"/>
      <c r="K899" s="1"/>
      <c r="L899" s="1"/>
      <c r="M899" s="3"/>
      <c r="N899" s="3"/>
      <c r="O899" s="3"/>
      <c r="P899" s="3"/>
      <c r="Q899" s="3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2"/>
      <c r="F900" s="1"/>
      <c r="G900" s="1"/>
      <c r="H900" s="1"/>
      <c r="I900" s="1"/>
      <c r="J900" s="1"/>
      <c r="K900" s="1"/>
      <c r="L900" s="1"/>
      <c r="M900" s="3"/>
      <c r="N900" s="3"/>
      <c r="O900" s="3"/>
      <c r="P900" s="3"/>
      <c r="Q900" s="3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2"/>
      <c r="F901" s="1"/>
      <c r="G901" s="1"/>
      <c r="H901" s="1"/>
      <c r="I901" s="1"/>
      <c r="J901" s="1"/>
      <c r="K901" s="1"/>
      <c r="L901" s="1"/>
      <c r="M901" s="3"/>
      <c r="N901" s="3"/>
      <c r="O901" s="3"/>
      <c r="P901" s="3"/>
      <c r="Q901" s="3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2"/>
      <c r="F902" s="1"/>
      <c r="G902" s="1"/>
      <c r="H902" s="1"/>
      <c r="I902" s="1"/>
      <c r="J902" s="1"/>
      <c r="K902" s="1"/>
      <c r="L902" s="1"/>
      <c r="M902" s="3"/>
      <c r="N902" s="3"/>
      <c r="O902" s="3"/>
      <c r="P902" s="3"/>
      <c r="Q902" s="3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2"/>
      <c r="F903" s="1"/>
      <c r="G903" s="1"/>
      <c r="H903" s="1"/>
      <c r="I903" s="1"/>
      <c r="J903" s="1"/>
      <c r="K903" s="1"/>
      <c r="L903" s="1"/>
      <c r="M903" s="3"/>
      <c r="N903" s="3"/>
      <c r="O903" s="3"/>
      <c r="P903" s="3"/>
      <c r="Q903" s="3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2"/>
      <c r="F904" s="1"/>
      <c r="G904" s="1"/>
      <c r="H904" s="1"/>
      <c r="I904" s="1"/>
      <c r="J904" s="1"/>
      <c r="K904" s="1"/>
      <c r="L904" s="1"/>
      <c r="M904" s="3"/>
      <c r="N904" s="3"/>
      <c r="O904" s="3"/>
      <c r="P904" s="3"/>
      <c r="Q904" s="3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2"/>
      <c r="F905" s="1"/>
      <c r="G905" s="1"/>
      <c r="H905" s="1"/>
      <c r="I905" s="1"/>
      <c r="J905" s="1"/>
      <c r="K905" s="1"/>
      <c r="L905" s="1"/>
      <c r="M905" s="3"/>
      <c r="N905" s="3"/>
      <c r="O905" s="3"/>
      <c r="P905" s="3"/>
      <c r="Q905" s="3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2"/>
      <c r="F906" s="1"/>
      <c r="G906" s="1"/>
      <c r="H906" s="1"/>
      <c r="I906" s="1"/>
      <c r="J906" s="1"/>
      <c r="K906" s="1"/>
      <c r="L906" s="1"/>
      <c r="M906" s="3"/>
      <c r="N906" s="3"/>
      <c r="O906" s="3"/>
      <c r="P906" s="3"/>
      <c r="Q906" s="3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2"/>
      <c r="F907" s="1"/>
      <c r="G907" s="1"/>
      <c r="H907" s="1"/>
      <c r="I907" s="1"/>
      <c r="J907" s="1"/>
      <c r="K907" s="1"/>
      <c r="L907" s="1"/>
      <c r="M907" s="3"/>
      <c r="N907" s="3"/>
      <c r="O907" s="3"/>
      <c r="P907" s="3"/>
      <c r="Q907" s="3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2"/>
      <c r="F908" s="1"/>
      <c r="G908" s="1"/>
      <c r="H908" s="1"/>
      <c r="I908" s="1"/>
      <c r="J908" s="1"/>
      <c r="K908" s="1"/>
      <c r="L908" s="1"/>
      <c r="M908" s="3"/>
      <c r="N908" s="3"/>
      <c r="O908" s="3"/>
      <c r="P908" s="3"/>
      <c r="Q908" s="3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2"/>
      <c r="F909" s="1"/>
      <c r="G909" s="1"/>
      <c r="H909" s="1"/>
      <c r="I909" s="1"/>
      <c r="J909" s="1"/>
      <c r="K909" s="1"/>
      <c r="L909" s="1"/>
      <c r="M909" s="3"/>
      <c r="N909" s="3"/>
      <c r="O909" s="3"/>
      <c r="P909" s="3"/>
      <c r="Q909" s="3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2"/>
      <c r="F910" s="1"/>
      <c r="G910" s="1"/>
      <c r="H910" s="1"/>
      <c r="I910" s="1"/>
      <c r="J910" s="1"/>
      <c r="K910" s="1"/>
      <c r="L910" s="1"/>
      <c r="M910" s="3"/>
      <c r="N910" s="3"/>
      <c r="O910" s="3"/>
      <c r="P910" s="3"/>
      <c r="Q910" s="3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2"/>
      <c r="F911" s="1"/>
      <c r="G911" s="1"/>
      <c r="H911" s="1"/>
      <c r="I911" s="1"/>
      <c r="J911" s="1"/>
      <c r="K911" s="1"/>
      <c r="L911" s="1"/>
      <c r="M911" s="3"/>
      <c r="N911" s="3"/>
      <c r="O911" s="3"/>
      <c r="P911" s="3"/>
      <c r="Q911" s="3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2"/>
      <c r="F912" s="1"/>
      <c r="G912" s="1"/>
      <c r="H912" s="1"/>
      <c r="I912" s="1"/>
      <c r="J912" s="1"/>
      <c r="K912" s="1"/>
      <c r="L912" s="1"/>
      <c r="M912" s="3"/>
      <c r="N912" s="3"/>
      <c r="O912" s="3"/>
      <c r="P912" s="3"/>
      <c r="Q912" s="3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2"/>
      <c r="F913" s="1"/>
      <c r="G913" s="1"/>
      <c r="H913" s="1"/>
      <c r="I913" s="1"/>
      <c r="J913" s="1"/>
      <c r="K913" s="1"/>
      <c r="L913" s="1"/>
      <c r="M913" s="3"/>
      <c r="N913" s="3"/>
      <c r="O913" s="3"/>
      <c r="P913" s="3"/>
      <c r="Q913" s="3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2"/>
      <c r="F914" s="1"/>
      <c r="G914" s="1"/>
      <c r="H914" s="1"/>
      <c r="I914" s="1"/>
      <c r="J914" s="1"/>
      <c r="K914" s="1"/>
      <c r="L914" s="1"/>
      <c r="M914" s="3"/>
      <c r="N914" s="3"/>
      <c r="O914" s="3"/>
      <c r="P914" s="3"/>
      <c r="Q914" s="3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2"/>
      <c r="F915" s="1"/>
      <c r="G915" s="1"/>
      <c r="H915" s="1"/>
      <c r="I915" s="1"/>
      <c r="J915" s="1"/>
      <c r="K915" s="1"/>
      <c r="L915" s="1"/>
      <c r="M915" s="3"/>
      <c r="N915" s="3"/>
      <c r="O915" s="3"/>
      <c r="P915" s="3"/>
      <c r="Q915" s="3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2"/>
      <c r="F916" s="1"/>
      <c r="G916" s="1"/>
      <c r="H916" s="1"/>
      <c r="I916" s="1"/>
      <c r="J916" s="1"/>
      <c r="K916" s="1"/>
      <c r="L916" s="1"/>
      <c r="M916" s="3"/>
      <c r="N916" s="3"/>
      <c r="O916" s="3"/>
      <c r="P916" s="3"/>
      <c r="Q916" s="3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2"/>
      <c r="F917" s="1"/>
      <c r="G917" s="1"/>
      <c r="H917" s="1"/>
      <c r="I917" s="1"/>
      <c r="J917" s="1"/>
      <c r="K917" s="1"/>
      <c r="L917" s="1"/>
      <c r="M917" s="3"/>
      <c r="N917" s="3"/>
      <c r="O917" s="3"/>
      <c r="P917" s="3"/>
      <c r="Q917" s="3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2"/>
      <c r="F918" s="1"/>
      <c r="G918" s="1"/>
      <c r="H918" s="1"/>
      <c r="I918" s="1"/>
      <c r="J918" s="1"/>
      <c r="K918" s="1"/>
      <c r="L918" s="1"/>
      <c r="M918" s="3"/>
      <c r="N918" s="3"/>
      <c r="O918" s="3"/>
      <c r="P918" s="3"/>
      <c r="Q918" s="3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2"/>
      <c r="F919" s="1"/>
      <c r="G919" s="1"/>
      <c r="H919" s="1"/>
      <c r="I919" s="1"/>
      <c r="J919" s="1"/>
      <c r="K919" s="1"/>
      <c r="L919" s="1"/>
      <c r="M919" s="3"/>
      <c r="N919" s="3"/>
      <c r="O919" s="3"/>
      <c r="P919" s="3"/>
      <c r="Q919" s="3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2"/>
      <c r="F920" s="1"/>
      <c r="G920" s="1"/>
      <c r="H920" s="1"/>
      <c r="I920" s="1"/>
      <c r="J920" s="1"/>
      <c r="K920" s="1"/>
      <c r="L920" s="1"/>
      <c r="M920" s="3"/>
      <c r="N920" s="3"/>
      <c r="O920" s="3"/>
      <c r="P920" s="3"/>
      <c r="Q920" s="3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2"/>
      <c r="F921" s="1"/>
      <c r="G921" s="1"/>
      <c r="H921" s="1"/>
      <c r="I921" s="1"/>
      <c r="J921" s="1"/>
      <c r="K921" s="1"/>
      <c r="L921" s="1"/>
      <c r="M921" s="3"/>
      <c r="N921" s="3"/>
      <c r="O921" s="3"/>
      <c r="P921" s="3"/>
      <c r="Q921" s="3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2"/>
      <c r="F922" s="1"/>
      <c r="G922" s="1"/>
      <c r="H922" s="1"/>
      <c r="I922" s="1"/>
      <c r="J922" s="1"/>
      <c r="K922" s="1"/>
      <c r="L922" s="1"/>
      <c r="M922" s="3"/>
      <c r="N922" s="3"/>
      <c r="O922" s="3"/>
      <c r="P922" s="3"/>
      <c r="Q922" s="3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2"/>
      <c r="F923" s="1"/>
      <c r="G923" s="1"/>
      <c r="H923" s="1"/>
      <c r="I923" s="1"/>
      <c r="J923" s="1"/>
      <c r="K923" s="1"/>
      <c r="L923" s="1"/>
      <c r="M923" s="3"/>
      <c r="N923" s="3"/>
      <c r="O923" s="3"/>
      <c r="P923" s="3"/>
      <c r="Q923" s="3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2"/>
      <c r="F924" s="1"/>
      <c r="G924" s="1"/>
      <c r="H924" s="1"/>
      <c r="I924" s="1"/>
      <c r="J924" s="1"/>
      <c r="K924" s="1"/>
      <c r="L924" s="1"/>
      <c r="M924" s="3"/>
      <c r="N924" s="3"/>
      <c r="O924" s="3"/>
      <c r="P924" s="3"/>
      <c r="Q924" s="3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2"/>
      <c r="F925" s="1"/>
      <c r="G925" s="1"/>
      <c r="H925" s="1"/>
      <c r="I925" s="1"/>
      <c r="J925" s="1"/>
      <c r="K925" s="1"/>
      <c r="L925" s="1"/>
      <c r="M925" s="3"/>
      <c r="N925" s="3"/>
      <c r="O925" s="3"/>
      <c r="P925" s="3"/>
      <c r="Q925" s="3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2"/>
      <c r="F926" s="1"/>
      <c r="G926" s="1"/>
      <c r="H926" s="1"/>
      <c r="I926" s="1"/>
      <c r="J926" s="1"/>
      <c r="K926" s="1"/>
      <c r="L926" s="1"/>
      <c r="M926" s="3"/>
      <c r="N926" s="3"/>
      <c r="O926" s="3"/>
      <c r="P926" s="3"/>
      <c r="Q926" s="3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2"/>
      <c r="F927" s="1"/>
      <c r="G927" s="1"/>
      <c r="H927" s="1"/>
      <c r="I927" s="1"/>
      <c r="J927" s="1"/>
      <c r="K927" s="1"/>
      <c r="L927" s="1"/>
      <c r="M927" s="3"/>
      <c r="N927" s="3"/>
      <c r="O927" s="3"/>
      <c r="P927" s="3"/>
      <c r="Q927" s="3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2"/>
      <c r="F928" s="1"/>
      <c r="G928" s="1"/>
      <c r="H928" s="1"/>
      <c r="I928" s="1"/>
      <c r="J928" s="1"/>
      <c r="K928" s="1"/>
      <c r="L928" s="1"/>
      <c r="M928" s="3"/>
      <c r="N928" s="3"/>
      <c r="O928" s="3"/>
      <c r="P928" s="3"/>
      <c r="Q928" s="3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2"/>
      <c r="F929" s="1"/>
      <c r="G929" s="1"/>
      <c r="H929" s="1"/>
      <c r="I929" s="1"/>
      <c r="J929" s="1"/>
      <c r="K929" s="1"/>
      <c r="L929" s="1"/>
      <c r="M929" s="3"/>
      <c r="N929" s="3"/>
      <c r="O929" s="3"/>
      <c r="P929" s="3"/>
      <c r="Q929" s="3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2"/>
      <c r="F930" s="1"/>
      <c r="G930" s="1"/>
      <c r="H930" s="1"/>
      <c r="I930" s="1"/>
      <c r="J930" s="1"/>
      <c r="K930" s="1"/>
      <c r="L930" s="1"/>
      <c r="M930" s="3"/>
      <c r="N930" s="3"/>
      <c r="O930" s="3"/>
      <c r="P930" s="3"/>
      <c r="Q930" s="3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2"/>
      <c r="F931" s="1"/>
      <c r="G931" s="1"/>
      <c r="H931" s="1"/>
      <c r="I931" s="1"/>
      <c r="J931" s="1"/>
      <c r="K931" s="1"/>
      <c r="L931" s="1"/>
      <c r="M931" s="3"/>
      <c r="N931" s="3"/>
      <c r="O931" s="3"/>
      <c r="P931" s="3"/>
      <c r="Q931" s="3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2"/>
      <c r="F932" s="1"/>
      <c r="G932" s="1"/>
      <c r="H932" s="1"/>
      <c r="I932" s="1"/>
      <c r="J932" s="1"/>
      <c r="K932" s="1"/>
      <c r="L932" s="1"/>
      <c r="M932" s="3"/>
      <c r="N932" s="3"/>
      <c r="O932" s="3"/>
      <c r="P932" s="3"/>
      <c r="Q932" s="3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2"/>
      <c r="F933" s="1"/>
      <c r="G933" s="1"/>
      <c r="H933" s="1"/>
      <c r="I933" s="1"/>
      <c r="J933" s="1"/>
      <c r="K933" s="1"/>
      <c r="L933" s="1"/>
      <c r="M933" s="3"/>
      <c r="N933" s="3"/>
      <c r="O933" s="3"/>
      <c r="P933" s="3"/>
      <c r="Q933" s="3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2"/>
      <c r="F934" s="1"/>
      <c r="G934" s="1"/>
      <c r="H934" s="1"/>
      <c r="I934" s="1"/>
      <c r="J934" s="1"/>
      <c r="K934" s="1"/>
      <c r="L934" s="1"/>
      <c r="M934" s="3"/>
      <c r="N934" s="3"/>
      <c r="O934" s="3"/>
      <c r="P934" s="3"/>
      <c r="Q934" s="3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2"/>
      <c r="F935" s="1"/>
      <c r="G935" s="1"/>
      <c r="H935" s="1"/>
      <c r="I935" s="1"/>
      <c r="J935" s="1"/>
      <c r="K935" s="1"/>
      <c r="L935" s="1"/>
      <c r="M935" s="3"/>
      <c r="N935" s="3"/>
      <c r="O935" s="3"/>
      <c r="P935" s="3"/>
      <c r="Q935" s="3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2"/>
      <c r="F936" s="1"/>
      <c r="G936" s="1"/>
      <c r="H936" s="1"/>
      <c r="I936" s="1"/>
      <c r="J936" s="1"/>
      <c r="K936" s="1"/>
      <c r="L936" s="1"/>
      <c r="M936" s="3"/>
      <c r="N936" s="3"/>
      <c r="O936" s="3"/>
      <c r="P936" s="3"/>
      <c r="Q936" s="3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2"/>
      <c r="F937" s="1"/>
      <c r="G937" s="1"/>
      <c r="H937" s="1"/>
      <c r="I937" s="1"/>
      <c r="J937" s="1"/>
      <c r="K937" s="1"/>
      <c r="L937" s="1"/>
      <c r="M937" s="3"/>
      <c r="N937" s="3"/>
      <c r="O937" s="3"/>
      <c r="P937" s="3"/>
      <c r="Q937" s="3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2"/>
      <c r="F938" s="1"/>
      <c r="G938" s="1"/>
      <c r="H938" s="1"/>
      <c r="I938" s="1"/>
      <c r="J938" s="1"/>
      <c r="K938" s="1"/>
      <c r="L938" s="1"/>
      <c r="M938" s="3"/>
      <c r="N938" s="3"/>
      <c r="O938" s="3"/>
      <c r="P938" s="3"/>
      <c r="Q938" s="3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2"/>
      <c r="F939" s="1"/>
      <c r="G939" s="1"/>
      <c r="H939" s="1"/>
      <c r="I939" s="1"/>
      <c r="J939" s="1"/>
      <c r="K939" s="1"/>
      <c r="L939" s="1"/>
      <c r="M939" s="3"/>
      <c r="N939" s="3"/>
      <c r="O939" s="3"/>
      <c r="P939" s="3"/>
      <c r="Q939" s="3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2"/>
      <c r="F940" s="1"/>
      <c r="G940" s="1"/>
      <c r="H940" s="1"/>
      <c r="I940" s="1"/>
      <c r="J940" s="1"/>
      <c r="K940" s="1"/>
      <c r="L940" s="1"/>
      <c r="M940" s="3"/>
      <c r="N940" s="3"/>
      <c r="O940" s="3"/>
      <c r="P940" s="3"/>
      <c r="Q940" s="3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2"/>
      <c r="F941" s="1"/>
      <c r="G941" s="1"/>
      <c r="H941" s="1"/>
      <c r="I941" s="1"/>
      <c r="J941" s="1"/>
      <c r="K941" s="1"/>
      <c r="L941" s="1"/>
      <c r="M941" s="3"/>
      <c r="N941" s="3"/>
      <c r="O941" s="3"/>
      <c r="P941" s="3"/>
      <c r="Q941" s="3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2"/>
      <c r="F942" s="1"/>
      <c r="G942" s="1"/>
      <c r="H942" s="1"/>
      <c r="I942" s="1"/>
      <c r="J942" s="1"/>
      <c r="K942" s="1"/>
      <c r="L942" s="1"/>
      <c r="M942" s="3"/>
      <c r="N942" s="3"/>
      <c r="O942" s="3"/>
      <c r="P942" s="3"/>
      <c r="Q942" s="3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2"/>
      <c r="F943" s="1"/>
      <c r="G943" s="1"/>
      <c r="H943" s="1"/>
      <c r="I943" s="1"/>
      <c r="J943" s="1"/>
      <c r="K943" s="1"/>
      <c r="L943" s="1"/>
      <c r="M943" s="3"/>
      <c r="N943" s="3"/>
      <c r="O943" s="3"/>
      <c r="P943" s="3"/>
      <c r="Q943" s="3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2"/>
      <c r="F944" s="1"/>
      <c r="G944" s="1"/>
      <c r="H944" s="1"/>
      <c r="I944" s="1"/>
      <c r="J944" s="1"/>
      <c r="K944" s="1"/>
      <c r="L944" s="1"/>
      <c r="M944" s="3"/>
      <c r="N944" s="3"/>
      <c r="O944" s="3"/>
      <c r="P944" s="3"/>
      <c r="Q944" s="3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2"/>
      <c r="F945" s="1"/>
      <c r="G945" s="1"/>
      <c r="H945" s="1"/>
      <c r="I945" s="1"/>
      <c r="J945" s="1"/>
      <c r="K945" s="1"/>
      <c r="L945" s="1"/>
      <c r="M945" s="3"/>
      <c r="N945" s="3"/>
      <c r="O945" s="3"/>
      <c r="P945" s="3"/>
      <c r="Q945" s="3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2"/>
      <c r="F946" s="1"/>
      <c r="G946" s="1"/>
      <c r="H946" s="1"/>
      <c r="I946" s="1"/>
      <c r="J946" s="1"/>
      <c r="K946" s="1"/>
      <c r="L946" s="1"/>
      <c r="M946" s="3"/>
      <c r="N946" s="3"/>
      <c r="O946" s="3"/>
      <c r="P946" s="3"/>
      <c r="Q946" s="3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2"/>
      <c r="F947" s="1"/>
      <c r="G947" s="1"/>
      <c r="H947" s="1"/>
      <c r="I947" s="1"/>
      <c r="J947" s="1"/>
      <c r="K947" s="1"/>
      <c r="L947" s="1"/>
      <c r="M947" s="3"/>
      <c r="N947" s="3"/>
      <c r="O947" s="3"/>
      <c r="P947" s="3"/>
      <c r="Q947" s="3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2"/>
      <c r="F948" s="1"/>
      <c r="G948" s="1"/>
      <c r="H948" s="1"/>
      <c r="I948" s="1"/>
      <c r="J948" s="1"/>
      <c r="K948" s="1"/>
      <c r="L948" s="1"/>
      <c r="M948" s="3"/>
      <c r="N948" s="3"/>
      <c r="O948" s="3"/>
      <c r="P948" s="3"/>
      <c r="Q948" s="3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2"/>
      <c r="F949" s="1"/>
      <c r="G949" s="1"/>
      <c r="H949" s="1"/>
      <c r="I949" s="1"/>
      <c r="J949" s="1"/>
      <c r="K949" s="1"/>
      <c r="L949" s="1"/>
      <c r="M949" s="3"/>
      <c r="N949" s="3"/>
      <c r="O949" s="3"/>
      <c r="P949" s="3"/>
      <c r="Q949" s="3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2"/>
      <c r="F950" s="1"/>
      <c r="G950" s="1"/>
      <c r="H950" s="1"/>
      <c r="I950" s="1"/>
      <c r="J950" s="1"/>
      <c r="K950" s="1"/>
      <c r="L950" s="1"/>
      <c r="M950" s="3"/>
      <c r="N950" s="3"/>
      <c r="O950" s="3"/>
      <c r="P950" s="3"/>
      <c r="Q950" s="3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2"/>
      <c r="F951" s="1"/>
      <c r="G951" s="1"/>
      <c r="H951" s="1"/>
      <c r="I951" s="1"/>
      <c r="J951" s="1"/>
      <c r="K951" s="1"/>
      <c r="L951" s="1"/>
      <c r="M951" s="3"/>
      <c r="N951" s="3"/>
      <c r="O951" s="3"/>
      <c r="P951" s="3"/>
      <c r="Q951" s="3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2"/>
      <c r="F952" s="1"/>
      <c r="G952" s="1"/>
      <c r="H952" s="1"/>
      <c r="I952" s="1"/>
      <c r="J952" s="1"/>
      <c r="K952" s="1"/>
      <c r="L952" s="1"/>
      <c r="M952" s="3"/>
      <c r="N952" s="3"/>
      <c r="O952" s="3"/>
      <c r="P952" s="3"/>
      <c r="Q952" s="3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2"/>
      <c r="F953" s="1"/>
      <c r="G953" s="1"/>
      <c r="H953" s="1"/>
      <c r="I953" s="1"/>
      <c r="J953" s="1"/>
      <c r="K953" s="1"/>
      <c r="L953" s="1"/>
      <c r="M953" s="3"/>
      <c r="N953" s="3"/>
      <c r="O953" s="3"/>
      <c r="P953" s="3"/>
      <c r="Q953" s="3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2"/>
      <c r="F954" s="1"/>
      <c r="G954" s="1"/>
      <c r="H954" s="1"/>
      <c r="I954" s="1"/>
      <c r="J954" s="1"/>
      <c r="K954" s="1"/>
      <c r="L954" s="1"/>
      <c r="M954" s="3"/>
      <c r="N954" s="3"/>
      <c r="O954" s="3"/>
      <c r="P954" s="3"/>
      <c r="Q954" s="3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2"/>
      <c r="F955" s="1"/>
      <c r="G955" s="1"/>
      <c r="H955" s="1"/>
      <c r="I955" s="1"/>
      <c r="J955" s="1"/>
      <c r="K955" s="1"/>
      <c r="L955" s="1"/>
      <c r="M955" s="3"/>
      <c r="N955" s="3"/>
      <c r="O955" s="3"/>
      <c r="P955" s="3"/>
      <c r="Q955" s="3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2"/>
      <c r="F956" s="1"/>
      <c r="G956" s="1"/>
      <c r="H956" s="1"/>
      <c r="I956" s="1"/>
      <c r="J956" s="1"/>
      <c r="K956" s="1"/>
      <c r="L956" s="1"/>
      <c r="M956" s="3"/>
      <c r="N956" s="3"/>
      <c r="O956" s="3"/>
      <c r="P956" s="3"/>
      <c r="Q956" s="3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2"/>
      <c r="F957" s="1"/>
      <c r="G957" s="1"/>
      <c r="H957" s="1"/>
      <c r="I957" s="1"/>
      <c r="J957" s="1"/>
      <c r="K957" s="1"/>
      <c r="L957" s="1"/>
      <c r="M957" s="3"/>
      <c r="N957" s="3"/>
      <c r="O957" s="3"/>
      <c r="P957" s="3"/>
      <c r="Q957" s="3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2"/>
      <c r="F958" s="1"/>
      <c r="G958" s="1"/>
      <c r="H958" s="1"/>
      <c r="I958" s="1"/>
      <c r="J958" s="1"/>
      <c r="K958" s="1"/>
      <c r="L958" s="1"/>
      <c r="M958" s="3"/>
      <c r="N958" s="3"/>
      <c r="O958" s="3"/>
      <c r="P958" s="3"/>
      <c r="Q958" s="3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2"/>
      <c r="F959" s="1"/>
      <c r="G959" s="1"/>
      <c r="H959" s="1"/>
      <c r="I959" s="1"/>
      <c r="J959" s="1"/>
      <c r="K959" s="1"/>
      <c r="L959" s="1"/>
      <c r="M959" s="3"/>
      <c r="N959" s="3"/>
      <c r="O959" s="3"/>
      <c r="P959" s="3"/>
      <c r="Q959" s="3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2"/>
      <c r="F960" s="1"/>
      <c r="G960" s="1"/>
      <c r="H960" s="1"/>
      <c r="I960" s="1"/>
      <c r="J960" s="1"/>
      <c r="K960" s="1"/>
      <c r="L960" s="1"/>
      <c r="M960" s="3"/>
      <c r="N960" s="3"/>
      <c r="O960" s="3"/>
      <c r="P960" s="3"/>
      <c r="Q960" s="3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2"/>
      <c r="F961" s="1"/>
      <c r="G961" s="1"/>
      <c r="H961" s="1"/>
      <c r="I961" s="1"/>
      <c r="J961" s="1"/>
      <c r="K961" s="1"/>
      <c r="L961" s="1"/>
      <c r="M961" s="3"/>
      <c r="N961" s="3"/>
      <c r="O961" s="3"/>
      <c r="P961" s="3"/>
      <c r="Q961" s="3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2"/>
      <c r="F962" s="1"/>
      <c r="G962" s="1"/>
      <c r="H962" s="1"/>
      <c r="I962" s="1"/>
      <c r="J962" s="1"/>
      <c r="K962" s="1"/>
      <c r="L962" s="1"/>
      <c r="M962" s="3"/>
      <c r="N962" s="3"/>
      <c r="O962" s="3"/>
      <c r="P962" s="3"/>
      <c r="Q962" s="3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2"/>
      <c r="F963" s="1"/>
      <c r="G963" s="1"/>
      <c r="H963" s="1"/>
      <c r="I963" s="1"/>
      <c r="J963" s="1"/>
      <c r="K963" s="1"/>
      <c r="L963" s="1"/>
      <c r="M963" s="3"/>
      <c r="N963" s="3"/>
      <c r="O963" s="3"/>
      <c r="P963" s="3"/>
      <c r="Q963" s="3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2"/>
      <c r="F964" s="1"/>
      <c r="G964" s="1"/>
      <c r="H964" s="1"/>
      <c r="I964" s="1"/>
      <c r="J964" s="1"/>
      <c r="K964" s="1"/>
      <c r="L964" s="1"/>
      <c r="M964" s="3"/>
      <c r="N964" s="3"/>
      <c r="O964" s="3"/>
      <c r="P964" s="3"/>
      <c r="Q964" s="3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2"/>
      <c r="F965" s="1"/>
      <c r="G965" s="1"/>
      <c r="H965" s="1"/>
      <c r="I965" s="1"/>
      <c r="J965" s="1"/>
      <c r="K965" s="1"/>
      <c r="L965" s="1"/>
      <c r="M965" s="3"/>
      <c r="N965" s="3"/>
      <c r="O965" s="3"/>
      <c r="P965" s="3"/>
      <c r="Q965" s="3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2"/>
      <c r="F966" s="1"/>
      <c r="G966" s="1"/>
      <c r="H966" s="1"/>
      <c r="I966" s="1"/>
      <c r="J966" s="1"/>
      <c r="K966" s="1"/>
      <c r="L966" s="1"/>
      <c r="M966" s="3"/>
      <c r="N966" s="3"/>
      <c r="O966" s="3"/>
      <c r="P966" s="3"/>
      <c r="Q966" s="3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2"/>
      <c r="F967" s="1"/>
      <c r="G967" s="1"/>
      <c r="H967" s="1"/>
      <c r="I967" s="1"/>
      <c r="J967" s="1"/>
      <c r="K967" s="1"/>
      <c r="L967" s="1"/>
      <c r="M967" s="3"/>
      <c r="N967" s="3"/>
      <c r="O967" s="3"/>
      <c r="P967" s="3"/>
      <c r="Q967" s="3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2"/>
      <c r="F968" s="1"/>
      <c r="G968" s="1"/>
      <c r="H968" s="1"/>
      <c r="I968" s="1"/>
      <c r="J968" s="1"/>
      <c r="K968" s="1"/>
      <c r="L968" s="1"/>
      <c r="M968" s="3"/>
      <c r="N968" s="3"/>
      <c r="O968" s="3"/>
      <c r="P968" s="3"/>
      <c r="Q968" s="3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2"/>
      <c r="F969" s="1"/>
      <c r="G969" s="1"/>
      <c r="H969" s="1"/>
      <c r="I969" s="1"/>
      <c r="J969" s="1"/>
      <c r="K969" s="1"/>
      <c r="L969" s="1"/>
      <c r="M969" s="3"/>
      <c r="N969" s="3"/>
      <c r="O969" s="3"/>
      <c r="P969" s="3"/>
      <c r="Q969" s="3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2"/>
      <c r="F970" s="1"/>
      <c r="G970" s="1"/>
      <c r="H970" s="1"/>
      <c r="I970" s="1"/>
      <c r="J970" s="1"/>
      <c r="K970" s="1"/>
      <c r="L970" s="1"/>
      <c r="M970" s="3"/>
      <c r="N970" s="3"/>
      <c r="O970" s="3"/>
      <c r="P970" s="3"/>
      <c r="Q970" s="3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2"/>
      <c r="F971" s="1"/>
      <c r="G971" s="1"/>
      <c r="H971" s="1"/>
      <c r="I971" s="1"/>
      <c r="J971" s="1"/>
      <c r="K971" s="1"/>
      <c r="L971" s="1"/>
      <c r="M971" s="3"/>
      <c r="N971" s="3"/>
      <c r="O971" s="3"/>
      <c r="P971" s="3"/>
      <c r="Q971" s="3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2"/>
      <c r="F972" s="1"/>
      <c r="G972" s="1"/>
      <c r="H972" s="1"/>
      <c r="I972" s="1"/>
      <c r="J972" s="1"/>
      <c r="K972" s="1"/>
      <c r="L972" s="1"/>
      <c r="M972" s="3"/>
      <c r="N972" s="3"/>
      <c r="O972" s="3"/>
      <c r="P972" s="3"/>
      <c r="Q972" s="3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2"/>
      <c r="F973" s="1"/>
      <c r="G973" s="1"/>
      <c r="H973" s="1"/>
      <c r="I973" s="1"/>
      <c r="J973" s="1"/>
      <c r="K973" s="1"/>
      <c r="L973" s="1"/>
      <c r="M973" s="3"/>
      <c r="N973" s="3"/>
      <c r="O973" s="3"/>
      <c r="P973" s="3"/>
      <c r="Q973" s="3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2"/>
      <c r="F974" s="1"/>
      <c r="G974" s="1"/>
      <c r="H974" s="1"/>
      <c r="I974" s="1"/>
      <c r="J974" s="1"/>
      <c r="K974" s="1"/>
      <c r="L974" s="1"/>
      <c r="M974" s="3"/>
      <c r="N974" s="3"/>
      <c r="O974" s="3"/>
      <c r="P974" s="3"/>
      <c r="Q974" s="3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2"/>
      <c r="F975" s="1"/>
      <c r="G975" s="1"/>
      <c r="H975" s="1"/>
      <c r="I975" s="1"/>
      <c r="J975" s="1"/>
      <c r="K975" s="1"/>
      <c r="L975" s="1"/>
      <c r="M975" s="3"/>
      <c r="N975" s="3"/>
      <c r="O975" s="3"/>
      <c r="P975" s="3"/>
      <c r="Q975" s="3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2"/>
      <c r="F976" s="1"/>
      <c r="G976" s="1"/>
      <c r="H976" s="1"/>
      <c r="I976" s="1"/>
      <c r="J976" s="1"/>
      <c r="K976" s="1"/>
      <c r="L976" s="1"/>
      <c r="M976" s="3"/>
      <c r="N976" s="3"/>
      <c r="O976" s="3"/>
      <c r="P976" s="3"/>
      <c r="Q976" s="3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2"/>
      <c r="F977" s="1"/>
      <c r="G977" s="1"/>
      <c r="H977" s="1"/>
      <c r="I977" s="1"/>
      <c r="J977" s="1"/>
      <c r="K977" s="1"/>
      <c r="L977" s="1"/>
      <c r="M977" s="3"/>
      <c r="N977" s="3"/>
      <c r="O977" s="3"/>
      <c r="P977" s="3"/>
      <c r="Q977" s="3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2"/>
      <c r="F978" s="1"/>
      <c r="G978" s="1"/>
      <c r="H978" s="1"/>
      <c r="I978" s="1"/>
      <c r="J978" s="1"/>
      <c r="K978" s="1"/>
      <c r="L978" s="1"/>
      <c r="M978" s="3"/>
      <c r="N978" s="3"/>
      <c r="O978" s="3"/>
      <c r="P978" s="3"/>
      <c r="Q978" s="3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2"/>
      <c r="F979" s="1"/>
      <c r="G979" s="1"/>
      <c r="H979" s="1"/>
      <c r="I979" s="1"/>
      <c r="J979" s="1"/>
      <c r="K979" s="1"/>
      <c r="L979" s="1"/>
      <c r="M979" s="3"/>
      <c r="N979" s="3"/>
      <c r="O979" s="3"/>
      <c r="P979" s="3"/>
      <c r="Q979" s="3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2"/>
      <c r="F980" s="1"/>
      <c r="G980" s="1"/>
      <c r="H980" s="1"/>
      <c r="I980" s="1"/>
      <c r="J980" s="1"/>
      <c r="K980" s="1"/>
      <c r="L980" s="1"/>
      <c r="M980" s="3"/>
      <c r="N980" s="3"/>
      <c r="O980" s="3"/>
      <c r="P980" s="3"/>
      <c r="Q980" s="3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2"/>
      <c r="F981" s="1"/>
      <c r="G981" s="1"/>
      <c r="H981" s="1"/>
      <c r="I981" s="1"/>
      <c r="J981" s="1"/>
      <c r="K981" s="1"/>
      <c r="L981" s="1"/>
      <c r="M981" s="3"/>
      <c r="N981" s="3"/>
      <c r="O981" s="3"/>
      <c r="P981" s="3"/>
      <c r="Q981" s="3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2"/>
      <c r="F982" s="1"/>
      <c r="G982" s="1"/>
      <c r="H982" s="1"/>
      <c r="I982" s="1"/>
      <c r="J982" s="1"/>
      <c r="K982" s="1"/>
      <c r="L982" s="1"/>
      <c r="M982" s="3"/>
      <c r="N982" s="3"/>
      <c r="O982" s="3"/>
      <c r="P982" s="3"/>
      <c r="Q982" s="3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2"/>
      <c r="F983" s="1"/>
      <c r="G983" s="1"/>
      <c r="H983" s="1"/>
      <c r="I983" s="1"/>
      <c r="J983" s="1"/>
      <c r="K983" s="1"/>
      <c r="L983" s="1"/>
      <c r="M983" s="3"/>
      <c r="N983" s="3"/>
      <c r="O983" s="3"/>
      <c r="P983" s="3"/>
      <c r="Q983" s="3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2"/>
      <c r="F984" s="1"/>
      <c r="G984" s="1"/>
      <c r="H984" s="1"/>
      <c r="I984" s="1"/>
      <c r="J984" s="1"/>
      <c r="K984" s="1"/>
      <c r="L984" s="1"/>
      <c r="M984" s="3"/>
      <c r="N984" s="3"/>
      <c r="O984" s="3"/>
      <c r="P984" s="3"/>
      <c r="Q984" s="3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2"/>
      <c r="F985" s="1"/>
      <c r="G985" s="1"/>
      <c r="H985" s="1"/>
      <c r="I985" s="1"/>
      <c r="J985" s="1"/>
      <c r="K985" s="1"/>
      <c r="L985" s="1"/>
      <c r="M985" s="3"/>
      <c r="N985" s="3"/>
      <c r="O985" s="3"/>
      <c r="P985" s="3"/>
      <c r="Q985" s="3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2"/>
      <c r="F986" s="1"/>
      <c r="G986" s="1"/>
      <c r="H986" s="1"/>
      <c r="I986" s="1"/>
      <c r="J986" s="1"/>
      <c r="K986" s="1"/>
      <c r="L986" s="1"/>
      <c r="M986" s="3"/>
      <c r="N986" s="3"/>
      <c r="O986" s="3"/>
      <c r="P986" s="3"/>
      <c r="Q986" s="3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2"/>
      <c r="F987" s="1"/>
      <c r="G987" s="1"/>
      <c r="H987" s="1"/>
      <c r="I987" s="1"/>
      <c r="J987" s="1"/>
      <c r="K987" s="1"/>
      <c r="L987" s="1"/>
      <c r="M987" s="3"/>
      <c r="N987" s="3"/>
      <c r="O987" s="3"/>
      <c r="P987" s="3"/>
      <c r="Q987" s="3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2"/>
      <c r="F988" s="1"/>
      <c r="G988" s="1"/>
      <c r="H988" s="1"/>
      <c r="I988" s="1"/>
      <c r="J988" s="1"/>
      <c r="K988" s="1"/>
      <c r="L988" s="1"/>
      <c r="M988" s="3"/>
      <c r="N988" s="3"/>
      <c r="O988" s="3"/>
      <c r="P988" s="3"/>
      <c r="Q988" s="3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2"/>
      <c r="F989" s="1"/>
      <c r="G989" s="1"/>
      <c r="H989" s="1"/>
      <c r="I989" s="1"/>
      <c r="J989" s="1"/>
      <c r="K989" s="1"/>
      <c r="L989" s="1"/>
      <c r="M989" s="3"/>
      <c r="N989" s="3"/>
      <c r="O989" s="3"/>
      <c r="P989" s="3"/>
      <c r="Q989" s="3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2"/>
      <c r="F990" s="1"/>
      <c r="G990" s="1"/>
      <c r="H990" s="1"/>
      <c r="I990" s="1"/>
      <c r="J990" s="1"/>
      <c r="K990" s="1"/>
      <c r="L990" s="1"/>
      <c r="M990" s="3"/>
      <c r="N990" s="3"/>
      <c r="O990" s="3"/>
      <c r="P990" s="3"/>
      <c r="Q990" s="3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2"/>
      <c r="F991" s="1"/>
      <c r="G991" s="1"/>
      <c r="H991" s="1"/>
      <c r="I991" s="1"/>
      <c r="J991" s="1"/>
      <c r="K991" s="1"/>
      <c r="L991" s="1"/>
      <c r="M991" s="3"/>
      <c r="N991" s="3"/>
      <c r="O991" s="3"/>
      <c r="P991" s="3"/>
      <c r="Q991" s="3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2"/>
      <c r="F992" s="1"/>
      <c r="G992" s="1"/>
      <c r="H992" s="1"/>
      <c r="I992" s="1"/>
      <c r="J992" s="1"/>
      <c r="K992" s="1"/>
      <c r="L992" s="1"/>
      <c r="M992" s="3"/>
      <c r="N992" s="3"/>
      <c r="O992" s="3"/>
      <c r="P992" s="3"/>
      <c r="Q992" s="3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2"/>
      <c r="F993" s="1"/>
      <c r="G993" s="1"/>
      <c r="H993" s="1"/>
      <c r="I993" s="1"/>
      <c r="J993" s="1"/>
      <c r="K993" s="1"/>
      <c r="L993" s="1"/>
      <c r="M993" s="3"/>
      <c r="N993" s="3"/>
      <c r="O993" s="3"/>
      <c r="P993" s="3"/>
      <c r="Q993" s="3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2"/>
      <c r="F994" s="1"/>
      <c r="G994" s="1"/>
      <c r="H994" s="1"/>
      <c r="I994" s="1"/>
      <c r="J994" s="1"/>
      <c r="K994" s="1"/>
      <c r="L994" s="1"/>
      <c r="M994" s="3"/>
      <c r="N994" s="3"/>
      <c r="O994" s="3"/>
      <c r="P994" s="3"/>
      <c r="Q994" s="3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2"/>
      <c r="F995" s="1"/>
      <c r="G995" s="1"/>
      <c r="H995" s="1"/>
      <c r="I995" s="1"/>
      <c r="J995" s="1"/>
      <c r="K995" s="1"/>
      <c r="L995" s="1"/>
      <c r="M995" s="3"/>
      <c r="N995" s="3"/>
      <c r="O995" s="3"/>
      <c r="P995" s="3"/>
      <c r="Q995" s="3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2"/>
      <c r="F996" s="1"/>
      <c r="G996" s="1"/>
      <c r="H996" s="1"/>
      <c r="I996" s="1"/>
      <c r="J996" s="1"/>
      <c r="K996" s="1"/>
      <c r="L996" s="1"/>
      <c r="M996" s="3"/>
      <c r="N996" s="3"/>
      <c r="O996" s="3"/>
      <c r="P996" s="3"/>
      <c r="Q996" s="3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2"/>
      <c r="F997" s="1"/>
      <c r="G997" s="1"/>
      <c r="H997" s="1"/>
      <c r="I997" s="1"/>
      <c r="J997" s="1"/>
      <c r="K997" s="1"/>
      <c r="L997" s="1"/>
      <c r="M997" s="3"/>
      <c r="N997" s="3"/>
      <c r="O997" s="3"/>
      <c r="P997" s="3"/>
      <c r="Q997" s="3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2"/>
      <c r="F998" s="1"/>
      <c r="G998" s="1"/>
      <c r="H998" s="1"/>
      <c r="I998" s="1"/>
      <c r="J998" s="1"/>
      <c r="K998" s="1"/>
      <c r="L998" s="1"/>
      <c r="M998" s="3"/>
      <c r="N998" s="3"/>
      <c r="O998" s="3"/>
      <c r="P998" s="3"/>
      <c r="Q998" s="3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2"/>
      <c r="F999" s="1"/>
      <c r="G999" s="1"/>
      <c r="H999" s="1"/>
      <c r="I999" s="1"/>
      <c r="J999" s="1"/>
      <c r="K999" s="1"/>
      <c r="L999" s="1"/>
      <c r="M999" s="3"/>
      <c r="N999" s="3"/>
      <c r="O999" s="3"/>
      <c r="P999" s="3"/>
      <c r="Q999" s="3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2"/>
      <c r="F1000" s="1"/>
      <c r="G1000" s="1"/>
      <c r="H1000" s="1"/>
      <c r="I1000" s="1"/>
      <c r="J1000" s="1"/>
      <c r="K1000" s="1"/>
      <c r="L1000" s="1"/>
      <c r="M1000" s="3"/>
      <c r="N1000" s="3"/>
      <c r="O1000" s="3"/>
      <c r="P1000" s="3"/>
      <c r="Q1000" s="3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5">
    <mergeCell ref="N24:O24"/>
    <mergeCell ref="P24:Q24"/>
    <mergeCell ref="J17:J18"/>
    <mergeCell ref="K17:K18"/>
    <mergeCell ref="L17:M17"/>
    <mergeCell ref="N17:O17"/>
    <mergeCell ref="P17:Q17"/>
    <mergeCell ref="L23:Q23"/>
    <mergeCell ref="L24:M24"/>
    <mergeCell ref="L8:M8"/>
    <mergeCell ref="N8:O8"/>
    <mergeCell ref="L16:Q16"/>
    <mergeCell ref="B2:Q2"/>
    <mergeCell ref="B3:Q3"/>
    <mergeCell ref="B4:Q4"/>
    <mergeCell ref="B7:K7"/>
    <mergeCell ref="L7:Q7"/>
    <mergeCell ref="B8:B9"/>
    <mergeCell ref="C8:C9"/>
    <mergeCell ref="P8:Q8"/>
    <mergeCell ref="K68:K69"/>
    <mergeCell ref="L68:M68"/>
    <mergeCell ref="N68:O68"/>
    <mergeCell ref="P68:Q68"/>
    <mergeCell ref="B68:B69"/>
    <mergeCell ref="C68:C69"/>
    <mergeCell ref="D68:D69"/>
    <mergeCell ref="E68:G68"/>
    <mergeCell ref="H68:H69"/>
    <mergeCell ref="I68:I69"/>
    <mergeCell ref="J68:J69"/>
    <mergeCell ref="I61:I62"/>
    <mergeCell ref="J61:J62"/>
    <mergeCell ref="B17:B18"/>
    <mergeCell ref="B24:B25"/>
    <mergeCell ref="C24:C25"/>
    <mergeCell ref="D24:D25"/>
    <mergeCell ref="B52:B53"/>
    <mergeCell ref="C52:C53"/>
    <mergeCell ref="D52:D53"/>
    <mergeCell ref="H17:H18"/>
    <mergeCell ref="I17:I18"/>
    <mergeCell ref="E24:G24"/>
    <mergeCell ref="H24:H25"/>
    <mergeCell ref="B61:B62"/>
    <mergeCell ref="C61:C62"/>
    <mergeCell ref="D61:D62"/>
    <mergeCell ref="E61:G61"/>
    <mergeCell ref="H61:H62"/>
    <mergeCell ref="L52:M52"/>
    <mergeCell ref="N52:O52"/>
    <mergeCell ref="P52:Q52"/>
    <mergeCell ref="K61:K62"/>
    <mergeCell ref="L61:M61"/>
    <mergeCell ref="N61:O61"/>
    <mergeCell ref="P61:Q61"/>
    <mergeCell ref="E52:G52"/>
    <mergeCell ref="H52:H53"/>
    <mergeCell ref="I52:I53"/>
    <mergeCell ref="J52:J53"/>
    <mergeCell ref="K52:K53"/>
    <mergeCell ref="I24:I25"/>
    <mergeCell ref="J24:J25"/>
    <mergeCell ref="K24:K25"/>
    <mergeCell ref="D8:D9"/>
    <mergeCell ref="E8:G8"/>
    <mergeCell ref="B16:K16"/>
    <mergeCell ref="C17:C18"/>
    <mergeCell ref="D17:D18"/>
    <mergeCell ref="E17:G17"/>
    <mergeCell ref="B23:K23"/>
    <mergeCell ref="H8:H9"/>
    <mergeCell ref="I8:I9"/>
    <mergeCell ref="J8:J9"/>
    <mergeCell ref="K8:K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/>
  <cols>
    <col min="1" max="1" width="0.7109375" customWidth="1"/>
    <col min="2" max="2" width="4.140625" customWidth="1"/>
    <col min="3" max="3" width="27.140625" customWidth="1"/>
    <col min="4" max="4" width="18.85546875" customWidth="1"/>
    <col min="5" max="9" width="15.7109375" customWidth="1"/>
    <col min="10" max="10" width="9.85546875" customWidth="1"/>
    <col min="11" max="17" width="9.140625" customWidth="1"/>
    <col min="18" max="26" width="8" customWidth="1"/>
  </cols>
  <sheetData>
    <row r="1" spans="1:26" ht="21.75" customHeight="1">
      <c r="A1" s="1"/>
      <c r="B1" s="53" t="s">
        <v>53</v>
      </c>
      <c r="C1" s="53"/>
      <c r="D1" s="53"/>
      <c r="E1" s="53"/>
      <c r="F1" s="53"/>
      <c r="G1" s="53"/>
      <c r="H1" s="53"/>
      <c r="I1" s="5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1"/>
      <c r="B2" s="133" t="s">
        <v>1</v>
      </c>
      <c r="C2" s="109"/>
      <c r="D2" s="109"/>
      <c r="E2" s="109"/>
      <c r="F2" s="109"/>
      <c r="G2" s="109"/>
      <c r="H2" s="109"/>
      <c r="I2" s="10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1"/>
      <c r="B4" s="55" t="s">
        <v>54</v>
      </c>
      <c r="C4" s="34"/>
      <c r="D4" s="34"/>
      <c r="E4" s="34"/>
      <c r="F4" s="34"/>
      <c r="G4" s="34"/>
      <c r="H4" s="34"/>
      <c r="I4" s="3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3" customHeight="1">
      <c r="A5" s="1"/>
      <c r="B5" s="113" t="s">
        <v>5</v>
      </c>
      <c r="C5" s="127" t="s">
        <v>6</v>
      </c>
      <c r="D5" s="129" t="s">
        <v>55</v>
      </c>
      <c r="E5" s="131" t="s">
        <v>56</v>
      </c>
      <c r="F5" s="125"/>
      <c r="G5" s="132" t="s">
        <v>57</v>
      </c>
      <c r="H5" s="103"/>
      <c r="I5" s="12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1"/>
      <c r="B6" s="114"/>
      <c r="C6" s="128"/>
      <c r="D6" s="130"/>
      <c r="E6" s="23" t="s">
        <v>58</v>
      </c>
      <c r="F6" s="56" t="s">
        <v>59</v>
      </c>
      <c r="G6" s="23" t="s">
        <v>58</v>
      </c>
      <c r="H6" s="8" t="s">
        <v>60</v>
      </c>
      <c r="I6" s="56" t="s">
        <v>61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A7" s="1"/>
      <c r="B7" s="11">
        <v>1</v>
      </c>
      <c r="C7" s="57" t="s">
        <v>22</v>
      </c>
      <c r="D7" s="58">
        <f>'Biaya Maba 2025'!K10</f>
        <v>21250000</v>
      </c>
      <c r="E7" s="59">
        <f t="shared" ref="E7:E12" si="0">D7*50%</f>
        <v>10625000</v>
      </c>
      <c r="F7" s="60">
        <f t="shared" ref="F7:F12" si="1">D7*50%</f>
        <v>10625000</v>
      </c>
      <c r="G7" s="59">
        <f t="shared" ref="G7:G12" si="2">D7*50%</f>
        <v>10625000</v>
      </c>
      <c r="H7" s="61">
        <f t="shared" ref="H7:H12" si="3">D7*30%</f>
        <v>6375000</v>
      </c>
      <c r="I7" s="60">
        <f t="shared" ref="I7:I12" si="4">D7*20%</f>
        <v>4250000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1"/>
      <c r="B8" s="17">
        <v>2</v>
      </c>
      <c r="C8" s="62" t="s">
        <v>24</v>
      </c>
      <c r="D8" s="58">
        <f>'Biaya Maba 2025'!K11</f>
        <v>25200000</v>
      </c>
      <c r="E8" s="59">
        <f t="shared" si="0"/>
        <v>12600000</v>
      </c>
      <c r="F8" s="60">
        <f t="shared" si="1"/>
        <v>12600000</v>
      </c>
      <c r="G8" s="59">
        <f t="shared" si="2"/>
        <v>12600000</v>
      </c>
      <c r="H8" s="61">
        <f t="shared" si="3"/>
        <v>7560000</v>
      </c>
      <c r="I8" s="60">
        <f t="shared" si="4"/>
        <v>5040000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"/>
      <c r="B9" s="17">
        <v>3</v>
      </c>
      <c r="C9" s="62" t="s">
        <v>26</v>
      </c>
      <c r="D9" s="58">
        <f>'Biaya Maba 2025'!K12</f>
        <v>25045000</v>
      </c>
      <c r="E9" s="59">
        <f t="shared" si="0"/>
        <v>12522500</v>
      </c>
      <c r="F9" s="60">
        <f t="shared" si="1"/>
        <v>12522500</v>
      </c>
      <c r="G9" s="59">
        <f t="shared" si="2"/>
        <v>12522500</v>
      </c>
      <c r="H9" s="61">
        <f t="shared" si="3"/>
        <v>7513500</v>
      </c>
      <c r="I9" s="60">
        <f t="shared" si="4"/>
        <v>5009000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1"/>
      <c r="B10" s="17">
        <v>4</v>
      </c>
      <c r="C10" s="62" t="s">
        <v>27</v>
      </c>
      <c r="D10" s="58">
        <f>'Biaya Maba 2025'!K13</f>
        <v>21840000</v>
      </c>
      <c r="E10" s="59">
        <f t="shared" si="0"/>
        <v>10920000</v>
      </c>
      <c r="F10" s="60">
        <f t="shared" si="1"/>
        <v>10920000</v>
      </c>
      <c r="G10" s="59">
        <f t="shared" si="2"/>
        <v>10920000</v>
      </c>
      <c r="H10" s="61">
        <f t="shared" si="3"/>
        <v>6552000</v>
      </c>
      <c r="I10" s="60">
        <f t="shared" si="4"/>
        <v>4368000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"/>
      <c r="B11" s="17">
        <v>5</v>
      </c>
      <c r="C11" s="62" t="s">
        <v>28</v>
      </c>
      <c r="D11" s="58">
        <f>'Biaya Maba 2025'!K14</f>
        <v>27000000</v>
      </c>
      <c r="E11" s="59">
        <f t="shared" si="0"/>
        <v>13500000</v>
      </c>
      <c r="F11" s="60">
        <f t="shared" si="1"/>
        <v>13500000</v>
      </c>
      <c r="G11" s="59">
        <f t="shared" si="2"/>
        <v>13500000</v>
      </c>
      <c r="H11" s="61">
        <f t="shared" si="3"/>
        <v>8100000</v>
      </c>
      <c r="I11" s="60">
        <f t="shared" si="4"/>
        <v>5400000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23">
        <v>6</v>
      </c>
      <c r="C12" s="63" t="s">
        <v>29</v>
      </c>
      <c r="D12" s="58">
        <f>'Biaya Maba 2025'!K15</f>
        <v>21000000</v>
      </c>
      <c r="E12" s="59">
        <f t="shared" si="0"/>
        <v>10500000</v>
      </c>
      <c r="F12" s="60">
        <f t="shared" si="1"/>
        <v>10500000</v>
      </c>
      <c r="G12" s="59">
        <f t="shared" si="2"/>
        <v>10500000</v>
      </c>
      <c r="H12" s="61">
        <f t="shared" si="3"/>
        <v>6300000</v>
      </c>
      <c r="I12" s="60">
        <f t="shared" si="4"/>
        <v>4200000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64"/>
      <c r="C13" s="65"/>
      <c r="D13" s="66"/>
      <c r="E13" s="66"/>
      <c r="F13" s="66"/>
      <c r="G13" s="66"/>
      <c r="H13" s="66"/>
      <c r="I13" s="6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>
      <c r="A14" s="1"/>
      <c r="B14" s="67" t="s">
        <v>62</v>
      </c>
      <c r="C14" s="68"/>
      <c r="D14" s="68"/>
      <c r="E14" s="68"/>
      <c r="F14" s="68"/>
      <c r="G14" s="68"/>
      <c r="H14" s="68"/>
      <c r="I14" s="6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>
      <c r="A15" s="1"/>
      <c r="B15" s="113" t="s">
        <v>5</v>
      </c>
      <c r="C15" s="127" t="s">
        <v>6</v>
      </c>
      <c r="D15" s="129" t="s">
        <v>55</v>
      </c>
      <c r="E15" s="131" t="s">
        <v>56</v>
      </c>
      <c r="F15" s="125"/>
      <c r="G15" s="132" t="s">
        <v>57</v>
      </c>
      <c r="H15" s="103"/>
      <c r="I15" s="12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7.5" customHeight="1">
      <c r="A16" s="1"/>
      <c r="B16" s="114"/>
      <c r="C16" s="128"/>
      <c r="D16" s="130"/>
      <c r="E16" s="23" t="s">
        <v>58</v>
      </c>
      <c r="F16" s="56" t="s">
        <v>59</v>
      </c>
      <c r="G16" s="23" t="s">
        <v>58</v>
      </c>
      <c r="H16" s="8" t="s">
        <v>60</v>
      </c>
      <c r="I16" s="56" t="s">
        <v>61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1"/>
      <c r="B17" s="11">
        <v>7</v>
      </c>
      <c r="C17" s="57" t="s">
        <v>30</v>
      </c>
      <c r="D17" s="58">
        <f>'Biaya Maba 2025'!K19</f>
        <v>27970000</v>
      </c>
      <c r="E17" s="59">
        <f t="shared" ref="E17:E20" si="5">D17*50%</f>
        <v>13985000</v>
      </c>
      <c r="F17" s="60">
        <f t="shared" ref="F17:F20" si="6">D17*50%</f>
        <v>13985000</v>
      </c>
      <c r="G17" s="59">
        <f t="shared" ref="G17:G20" si="7">D17*50%</f>
        <v>13985000</v>
      </c>
      <c r="H17" s="61">
        <f t="shared" ref="H17:H20" si="8">D17*30%</f>
        <v>8391000</v>
      </c>
      <c r="I17" s="60">
        <f t="shared" ref="I17:I20" si="9">D17*20%</f>
        <v>5594000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"/>
      <c r="B18" s="17">
        <v>8</v>
      </c>
      <c r="C18" s="62" t="s">
        <v>32</v>
      </c>
      <c r="D18" s="58">
        <f>'Biaya Maba 2025'!K20</f>
        <v>22840000</v>
      </c>
      <c r="E18" s="59">
        <f t="shared" si="5"/>
        <v>11420000</v>
      </c>
      <c r="F18" s="60">
        <f t="shared" si="6"/>
        <v>11420000</v>
      </c>
      <c r="G18" s="59">
        <f t="shared" si="7"/>
        <v>11420000</v>
      </c>
      <c r="H18" s="61">
        <f t="shared" si="8"/>
        <v>6852000</v>
      </c>
      <c r="I18" s="60">
        <f t="shared" si="9"/>
        <v>4568000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1"/>
      <c r="B19" s="17">
        <v>9</v>
      </c>
      <c r="C19" s="62" t="s">
        <v>33</v>
      </c>
      <c r="D19" s="58">
        <f>'Biaya Maba 2025'!K21</f>
        <v>21800000</v>
      </c>
      <c r="E19" s="59">
        <f t="shared" si="5"/>
        <v>10900000</v>
      </c>
      <c r="F19" s="60">
        <f t="shared" si="6"/>
        <v>10900000</v>
      </c>
      <c r="G19" s="59">
        <f t="shared" si="7"/>
        <v>10900000</v>
      </c>
      <c r="H19" s="61">
        <f t="shared" si="8"/>
        <v>6540000</v>
      </c>
      <c r="I19" s="60">
        <f t="shared" si="9"/>
        <v>4360000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1"/>
      <c r="B20" s="23">
        <v>10</v>
      </c>
      <c r="C20" s="63" t="s">
        <v>34</v>
      </c>
      <c r="D20" s="58">
        <f>'Biaya Maba 2025'!K22</f>
        <v>26630000</v>
      </c>
      <c r="E20" s="59">
        <f t="shared" si="5"/>
        <v>13315000</v>
      </c>
      <c r="F20" s="60">
        <f t="shared" si="6"/>
        <v>13315000</v>
      </c>
      <c r="G20" s="59">
        <f t="shared" si="7"/>
        <v>13315000</v>
      </c>
      <c r="H20" s="61">
        <f t="shared" si="8"/>
        <v>7989000</v>
      </c>
      <c r="I20" s="60">
        <f t="shared" si="9"/>
        <v>5326000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1"/>
      <c r="B21" s="64"/>
      <c r="C21" s="65"/>
      <c r="D21" s="66"/>
      <c r="E21" s="66"/>
      <c r="F21" s="66"/>
      <c r="G21" s="66"/>
      <c r="H21" s="66"/>
      <c r="I21" s="6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5" customHeight="1">
      <c r="A22" s="1"/>
      <c r="B22" s="67" t="s">
        <v>63</v>
      </c>
      <c r="C22" s="68"/>
      <c r="D22" s="68"/>
      <c r="E22" s="68"/>
      <c r="F22" s="68"/>
      <c r="G22" s="68"/>
      <c r="H22" s="68"/>
      <c r="I22" s="6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9.25" customHeight="1">
      <c r="A23" s="1"/>
      <c r="B23" s="113" t="s">
        <v>5</v>
      </c>
      <c r="C23" s="127" t="s">
        <v>6</v>
      </c>
      <c r="D23" s="129" t="s">
        <v>55</v>
      </c>
      <c r="E23" s="131" t="s">
        <v>56</v>
      </c>
      <c r="F23" s="125"/>
      <c r="G23" s="132" t="s">
        <v>57</v>
      </c>
      <c r="H23" s="103"/>
      <c r="I23" s="12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9.25" customHeight="1">
      <c r="A24" s="1"/>
      <c r="B24" s="114"/>
      <c r="C24" s="128"/>
      <c r="D24" s="130"/>
      <c r="E24" s="23" t="s">
        <v>58</v>
      </c>
      <c r="F24" s="56" t="s">
        <v>59</v>
      </c>
      <c r="G24" s="23" t="s">
        <v>58</v>
      </c>
      <c r="H24" s="8" t="s">
        <v>60</v>
      </c>
      <c r="I24" s="56" t="s">
        <v>61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"/>
      <c r="B25" s="11">
        <v>11</v>
      </c>
      <c r="C25" s="57" t="s">
        <v>35</v>
      </c>
      <c r="D25" s="58">
        <f>'Biaya Maba 2025'!K26</f>
        <v>25800000</v>
      </c>
      <c r="E25" s="59">
        <f t="shared" ref="E25:E28" si="10">D25*50%</f>
        <v>12900000</v>
      </c>
      <c r="F25" s="60">
        <f t="shared" ref="F25:F28" si="11">D25*50%</f>
        <v>12900000</v>
      </c>
      <c r="G25" s="59">
        <f t="shared" ref="G25:G28" si="12">D25*50%</f>
        <v>12900000</v>
      </c>
      <c r="H25" s="61">
        <f t="shared" ref="H25:H28" si="13">D25*30%</f>
        <v>7740000</v>
      </c>
      <c r="I25" s="60">
        <f t="shared" ref="I25:I28" si="14">D25*20%</f>
        <v>5160000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"/>
      <c r="B26" s="17">
        <v>12</v>
      </c>
      <c r="C26" s="62" t="s">
        <v>36</v>
      </c>
      <c r="D26" s="58">
        <f>'Biaya Maba 2025'!K27</f>
        <v>25680000</v>
      </c>
      <c r="E26" s="59">
        <f t="shared" si="10"/>
        <v>12840000</v>
      </c>
      <c r="F26" s="60">
        <f t="shared" si="11"/>
        <v>12840000</v>
      </c>
      <c r="G26" s="59">
        <f t="shared" si="12"/>
        <v>12840000</v>
      </c>
      <c r="H26" s="61">
        <f t="shared" si="13"/>
        <v>7704000</v>
      </c>
      <c r="I26" s="60">
        <f t="shared" si="14"/>
        <v>5136000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"/>
      <c r="B27" s="17">
        <v>13</v>
      </c>
      <c r="C27" s="62" t="s">
        <v>37</v>
      </c>
      <c r="D27" s="58">
        <f>'Biaya Maba 2025'!K28</f>
        <v>27720000</v>
      </c>
      <c r="E27" s="59">
        <f t="shared" si="10"/>
        <v>13860000</v>
      </c>
      <c r="F27" s="60">
        <f t="shared" si="11"/>
        <v>13860000</v>
      </c>
      <c r="G27" s="59">
        <f t="shared" si="12"/>
        <v>13860000</v>
      </c>
      <c r="H27" s="61">
        <f t="shared" si="13"/>
        <v>8316000</v>
      </c>
      <c r="I27" s="60">
        <f t="shared" si="14"/>
        <v>5544000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1"/>
      <c r="B28" s="23">
        <v>14</v>
      </c>
      <c r="C28" s="63" t="s">
        <v>38</v>
      </c>
      <c r="D28" s="58">
        <f>'Biaya Maba 2025'!K29</f>
        <v>24200000</v>
      </c>
      <c r="E28" s="59">
        <f t="shared" si="10"/>
        <v>12100000</v>
      </c>
      <c r="F28" s="60">
        <f t="shared" si="11"/>
        <v>12100000</v>
      </c>
      <c r="G28" s="59">
        <f t="shared" si="12"/>
        <v>12100000</v>
      </c>
      <c r="H28" s="61">
        <f t="shared" si="13"/>
        <v>7260000</v>
      </c>
      <c r="I28" s="60">
        <f t="shared" si="14"/>
        <v>4840000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 t="s">
        <v>39</v>
      </c>
      <c r="C30" s="34" t="s">
        <v>40</v>
      </c>
      <c r="D30" s="1"/>
      <c r="E30" s="2"/>
      <c r="F30" s="1"/>
      <c r="G30" s="1"/>
      <c r="H30" s="1"/>
      <c r="I30" s="1"/>
      <c r="J30" s="1"/>
      <c r="K30" s="1"/>
      <c r="L30" s="1"/>
      <c r="M30" s="3"/>
      <c r="N30" s="3"/>
      <c r="O30" s="3"/>
      <c r="P30" s="3"/>
      <c r="Q30" s="3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 t="s">
        <v>41</v>
      </c>
      <c r="C31" s="34" t="s">
        <v>42</v>
      </c>
      <c r="D31" s="1"/>
      <c r="E31" s="2"/>
      <c r="F31" s="1"/>
      <c r="G31" s="1"/>
      <c r="H31" s="1"/>
      <c r="I31" s="1"/>
      <c r="J31" s="1"/>
      <c r="K31" s="1"/>
      <c r="L31" s="1"/>
      <c r="M31" s="3"/>
      <c r="N31" s="3"/>
      <c r="O31" s="3"/>
      <c r="P31" s="3"/>
      <c r="Q31" s="3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 t="s">
        <v>43</v>
      </c>
      <c r="C32" s="34" t="s">
        <v>44</v>
      </c>
      <c r="D32" s="1"/>
      <c r="E32" s="2"/>
      <c r="F32" s="1"/>
      <c r="G32" s="1"/>
      <c r="H32" s="1"/>
      <c r="I32" s="1"/>
      <c r="J32" s="1"/>
      <c r="K32" s="1"/>
      <c r="L32" s="1"/>
      <c r="M32" s="3"/>
      <c r="N32" s="3"/>
      <c r="O32" s="3"/>
      <c r="P32" s="3"/>
      <c r="Q32" s="3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 t="s">
        <v>45</v>
      </c>
      <c r="C33" s="34" t="s">
        <v>46</v>
      </c>
      <c r="D33" s="1"/>
      <c r="E33" s="2"/>
      <c r="F33" s="1"/>
      <c r="G33" s="1"/>
      <c r="H33" s="1"/>
      <c r="I33" s="1"/>
      <c r="J33" s="1"/>
      <c r="K33" s="1"/>
      <c r="L33" s="1"/>
      <c r="M33" s="3"/>
      <c r="N33" s="3"/>
      <c r="O33" s="3"/>
      <c r="P33" s="3"/>
      <c r="Q33" s="3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 t="s">
        <v>47</v>
      </c>
      <c r="C34" s="34" t="s">
        <v>48</v>
      </c>
      <c r="D34" s="1"/>
      <c r="E34" s="2"/>
      <c r="F34" s="1"/>
      <c r="G34" s="1"/>
      <c r="H34" s="1"/>
      <c r="I34" s="1"/>
      <c r="J34" s="1"/>
      <c r="K34" s="1"/>
      <c r="L34" s="1"/>
      <c r="M34" s="3"/>
      <c r="N34" s="3"/>
      <c r="O34" s="3"/>
      <c r="P34" s="3"/>
      <c r="Q34" s="3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34" t="s">
        <v>49</v>
      </c>
      <c r="D35" s="1"/>
      <c r="E35" s="2"/>
      <c r="F35" s="1"/>
      <c r="G35" s="1"/>
      <c r="H35" s="1"/>
      <c r="I35" s="1"/>
      <c r="J35" s="1"/>
      <c r="K35" s="1"/>
      <c r="L35" s="1"/>
      <c r="M35" s="3"/>
      <c r="N35" s="3"/>
      <c r="O35" s="3"/>
      <c r="P35" s="3"/>
      <c r="Q35" s="3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34"/>
      <c r="D36" s="1"/>
      <c r="E36" s="2"/>
      <c r="F36" s="1"/>
      <c r="G36" s="1"/>
      <c r="H36" s="1"/>
      <c r="I36" s="1"/>
      <c r="J36" s="1"/>
      <c r="K36" s="1"/>
      <c r="L36" s="1"/>
      <c r="M36" s="3"/>
      <c r="N36" s="3"/>
      <c r="O36" s="3"/>
      <c r="P36" s="3"/>
      <c r="Q36" s="3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35" t="s">
        <v>50</v>
      </c>
      <c r="C37" s="1"/>
      <c r="D37" s="1"/>
      <c r="E37" s="2"/>
      <c r="F37" s="1"/>
      <c r="G37" s="1"/>
      <c r="H37" s="1"/>
      <c r="I37" s="1"/>
      <c r="J37" s="1"/>
      <c r="K37" s="1"/>
      <c r="L37" s="1"/>
      <c r="M37" s="3"/>
      <c r="N37" s="3"/>
      <c r="O37" s="3"/>
      <c r="P37" s="3"/>
      <c r="Q37" s="3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 t="s">
        <v>51</v>
      </c>
      <c r="C38" s="1"/>
      <c r="D38" s="1"/>
      <c r="E38" s="2"/>
      <c r="F38" s="1"/>
      <c r="G38" s="1"/>
      <c r="H38" s="1"/>
      <c r="I38" s="1"/>
      <c r="J38" s="1"/>
      <c r="K38" s="1"/>
      <c r="L38" s="1"/>
      <c r="M38" s="3"/>
      <c r="N38" s="3"/>
      <c r="O38" s="3"/>
      <c r="P38" s="3"/>
      <c r="Q38" s="3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E23:F23"/>
    <mergeCell ref="G23:I23"/>
    <mergeCell ref="E15:F15"/>
    <mergeCell ref="G15:I15"/>
    <mergeCell ref="B2:I2"/>
    <mergeCell ref="B5:B6"/>
    <mergeCell ref="C5:C6"/>
    <mergeCell ref="D5:D6"/>
    <mergeCell ref="E5:F5"/>
    <mergeCell ref="G5:I5"/>
    <mergeCell ref="B15:B16"/>
    <mergeCell ref="C15:C16"/>
    <mergeCell ref="D15:D16"/>
    <mergeCell ref="B23:B24"/>
    <mergeCell ref="C23:C24"/>
    <mergeCell ref="D23:D2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/>
  <cols>
    <col min="1" max="1" width="0.7109375" customWidth="1"/>
    <col min="2" max="2" width="4.140625" customWidth="1"/>
    <col min="3" max="3" width="27.140625" customWidth="1"/>
    <col min="4" max="4" width="14.28515625" customWidth="1"/>
    <col min="5" max="5" width="12.28515625" customWidth="1"/>
    <col min="6" max="9" width="12.7109375" customWidth="1"/>
    <col min="10" max="10" width="14.5703125" customWidth="1"/>
    <col min="11" max="21" width="12.7109375" customWidth="1"/>
    <col min="22" max="26" width="8" customWidth="1"/>
  </cols>
  <sheetData>
    <row r="1" spans="1:26" ht="21.75" customHeight="1">
      <c r="A1" s="1"/>
      <c r="B1" s="53" t="s">
        <v>64</v>
      </c>
      <c r="C1" s="5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  <c r="W1" s="1"/>
      <c r="X1" s="1"/>
      <c r="Y1" s="1"/>
      <c r="Z1" s="1"/>
    </row>
    <row r="2" spans="1:26" ht="23.25" customHeight="1">
      <c r="A2" s="1"/>
      <c r="B2" s="133" t="s">
        <v>1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54"/>
      <c r="R2" s="54"/>
      <c r="S2" s="69"/>
      <c r="T2" s="69"/>
      <c r="U2" s="69"/>
      <c r="V2" s="1"/>
      <c r="W2" s="1"/>
      <c r="X2" s="1"/>
      <c r="Y2" s="1"/>
      <c r="Z2" s="1"/>
    </row>
    <row r="3" spans="1:26" ht="22.5" customHeight="1">
      <c r="A3" s="1"/>
      <c r="B3" s="4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"/>
      <c r="W3" s="1"/>
      <c r="X3" s="1"/>
      <c r="Y3" s="1"/>
      <c r="Z3" s="1"/>
    </row>
    <row r="4" spans="1:26" ht="21" customHeight="1">
      <c r="A4" s="1"/>
      <c r="B4" s="70" t="s">
        <v>54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1"/>
      <c r="W4" s="1"/>
      <c r="X4" s="1"/>
      <c r="Y4" s="1"/>
      <c r="Z4" s="1"/>
    </row>
    <row r="5" spans="1:26" ht="21" customHeight="1">
      <c r="A5" s="1"/>
      <c r="B5" s="71"/>
      <c r="C5" s="5"/>
      <c r="D5" s="138" t="s">
        <v>65</v>
      </c>
      <c r="E5" s="103"/>
      <c r="F5" s="103"/>
      <c r="G5" s="103"/>
      <c r="H5" s="103"/>
      <c r="I5" s="125"/>
      <c r="J5" s="139" t="s">
        <v>66</v>
      </c>
      <c r="K5" s="103"/>
      <c r="L5" s="103"/>
      <c r="M5" s="103"/>
      <c r="N5" s="103"/>
      <c r="O5" s="104"/>
      <c r="P5" s="138" t="s">
        <v>67</v>
      </c>
      <c r="Q5" s="103"/>
      <c r="R5" s="103"/>
      <c r="S5" s="103"/>
      <c r="T5" s="103"/>
      <c r="U5" s="125"/>
      <c r="V5" s="1"/>
      <c r="W5" s="1"/>
      <c r="X5" s="1"/>
      <c r="Y5" s="1"/>
      <c r="Z5" s="1"/>
    </row>
    <row r="6" spans="1:26" ht="33" customHeight="1">
      <c r="A6" s="1"/>
      <c r="B6" s="116" t="s">
        <v>5</v>
      </c>
      <c r="C6" s="140" t="s">
        <v>6</v>
      </c>
      <c r="D6" s="142" t="s">
        <v>68</v>
      </c>
      <c r="E6" s="134" t="s">
        <v>56</v>
      </c>
      <c r="F6" s="126"/>
      <c r="G6" s="134" t="s">
        <v>57</v>
      </c>
      <c r="H6" s="96"/>
      <c r="I6" s="126"/>
      <c r="J6" s="143" t="s">
        <v>69</v>
      </c>
      <c r="K6" s="134" t="s">
        <v>56</v>
      </c>
      <c r="L6" s="126"/>
      <c r="M6" s="134" t="s">
        <v>57</v>
      </c>
      <c r="N6" s="96"/>
      <c r="O6" s="126"/>
      <c r="P6" s="135" t="s">
        <v>70</v>
      </c>
      <c r="Q6" s="134" t="s">
        <v>56</v>
      </c>
      <c r="R6" s="126"/>
      <c r="S6" s="137" t="s">
        <v>57</v>
      </c>
      <c r="T6" s="96"/>
      <c r="U6" s="126"/>
      <c r="V6" s="1"/>
      <c r="W6" s="1"/>
      <c r="X6" s="1"/>
      <c r="Y6" s="1"/>
      <c r="Z6" s="1"/>
    </row>
    <row r="7" spans="1:26" ht="42" customHeight="1">
      <c r="A7" s="1"/>
      <c r="B7" s="117"/>
      <c r="C7" s="141"/>
      <c r="D7" s="136"/>
      <c r="E7" s="72" t="s">
        <v>58</v>
      </c>
      <c r="F7" s="73" t="s">
        <v>59</v>
      </c>
      <c r="G7" s="72" t="s">
        <v>58</v>
      </c>
      <c r="H7" s="29" t="s">
        <v>60</v>
      </c>
      <c r="I7" s="73" t="s">
        <v>61</v>
      </c>
      <c r="J7" s="144"/>
      <c r="K7" s="72" t="s">
        <v>58</v>
      </c>
      <c r="L7" s="73" t="s">
        <v>59</v>
      </c>
      <c r="M7" s="72" t="s">
        <v>58</v>
      </c>
      <c r="N7" s="29" t="s">
        <v>60</v>
      </c>
      <c r="O7" s="73" t="s">
        <v>61</v>
      </c>
      <c r="P7" s="136"/>
      <c r="Q7" s="72" t="s">
        <v>58</v>
      </c>
      <c r="R7" s="73" t="s">
        <v>59</v>
      </c>
      <c r="S7" s="74" t="s">
        <v>58</v>
      </c>
      <c r="T7" s="29" t="s">
        <v>60</v>
      </c>
      <c r="U7" s="73" t="s">
        <v>61</v>
      </c>
      <c r="V7" s="1"/>
      <c r="W7" s="1"/>
      <c r="X7" s="1"/>
      <c r="Y7" s="1"/>
      <c r="Z7" s="1"/>
    </row>
    <row r="8" spans="1:26" ht="18" customHeight="1">
      <c r="A8" s="1"/>
      <c r="B8" s="17">
        <v>1</v>
      </c>
      <c r="C8" s="62" t="s">
        <v>22</v>
      </c>
      <c r="D8" s="75">
        <f>'Biaya Maba 2025'!M10</f>
        <v>18750000</v>
      </c>
      <c r="E8" s="76">
        <f t="shared" ref="E8:E13" si="0">D8*50%</f>
        <v>9375000</v>
      </c>
      <c r="F8" s="22">
        <f t="shared" ref="F8:F13" si="1">D8*50%</f>
        <v>9375000</v>
      </c>
      <c r="G8" s="76">
        <f t="shared" ref="G8:G13" si="2">D8*50%</f>
        <v>9375000</v>
      </c>
      <c r="H8" s="21">
        <f t="shared" ref="H8:H13" si="3">D8*30%</f>
        <v>5625000</v>
      </c>
      <c r="I8" s="22">
        <f t="shared" ref="I8:I13" si="4">D8*20%</f>
        <v>3750000</v>
      </c>
      <c r="J8" s="77">
        <f>'Biaya Maba 2025'!O10</f>
        <v>20000000</v>
      </c>
      <c r="K8" s="76">
        <f t="shared" ref="K8:K13" si="5">J8*50%</f>
        <v>10000000</v>
      </c>
      <c r="L8" s="22">
        <f t="shared" ref="L8:L13" si="6">J8*50%</f>
        <v>10000000</v>
      </c>
      <c r="M8" s="76">
        <f t="shared" ref="M8:M13" si="7">J8*50%</f>
        <v>10000000</v>
      </c>
      <c r="N8" s="21">
        <f t="shared" ref="N8:N13" si="8">J8*30%</f>
        <v>6000000</v>
      </c>
      <c r="O8" s="22">
        <f t="shared" ref="O8:O13" si="9">J8*20%</f>
        <v>4000000</v>
      </c>
      <c r="P8" s="75">
        <f>'Biaya Maba 2025'!Q10</f>
        <v>20625000</v>
      </c>
      <c r="Q8" s="76">
        <f t="shared" ref="Q8:Q12" si="10">P8*50%</f>
        <v>10312500</v>
      </c>
      <c r="R8" s="22">
        <f t="shared" ref="R8:R12" si="11">P8*50%</f>
        <v>10312500</v>
      </c>
      <c r="S8" s="78">
        <f t="shared" ref="S8:S12" si="12">P8*50%</f>
        <v>10312500</v>
      </c>
      <c r="T8" s="21">
        <f t="shared" ref="T8:T12" si="13">P8*30%</f>
        <v>6187500</v>
      </c>
      <c r="U8" s="22">
        <f t="shared" ref="U8:U12" si="14">P8*20%</f>
        <v>4125000</v>
      </c>
      <c r="V8" s="1"/>
      <c r="W8" s="1"/>
      <c r="X8" s="1"/>
      <c r="Y8" s="1"/>
      <c r="Z8" s="1"/>
    </row>
    <row r="9" spans="1:26" ht="18" customHeight="1">
      <c r="A9" s="1"/>
      <c r="B9" s="17">
        <v>2</v>
      </c>
      <c r="C9" s="62" t="s">
        <v>24</v>
      </c>
      <c r="D9" s="75">
        <f>'Biaya Maba 2025'!M11</f>
        <v>22700000</v>
      </c>
      <c r="E9" s="76">
        <f t="shared" si="0"/>
        <v>11350000</v>
      </c>
      <c r="F9" s="22">
        <f t="shared" si="1"/>
        <v>11350000</v>
      </c>
      <c r="G9" s="76">
        <f t="shared" si="2"/>
        <v>11350000</v>
      </c>
      <c r="H9" s="21">
        <f t="shared" si="3"/>
        <v>6810000</v>
      </c>
      <c r="I9" s="22">
        <f t="shared" si="4"/>
        <v>4540000</v>
      </c>
      <c r="J9" s="77">
        <f>'Biaya Maba 2025'!O11</f>
        <v>23950000</v>
      </c>
      <c r="K9" s="76">
        <f t="shared" si="5"/>
        <v>11975000</v>
      </c>
      <c r="L9" s="22">
        <f t="shared" si="6"/>
        <v>11975000</v>
      </c>
      <c r="M9" s="76">
        <f t="shared" si="7"/>
        <v>11975000</v>
      </c>
      <c r="N9" s="21">
        <f t="shared" si="8"/>
        <v>7185000</v>
      </c>
      <c r="O9" s="22">
        <f t="shared" si="9"/>
        <v>4790000</v>
      </c>
      <c r="P9" s="75">
        <f>'Biaya Maba 2025'!Q11</f>
        <v>24575000</v>
      </c>
      <c r="Q9" s="76">
        <f t="shared" si="10"/>
        <v>12287500</v>
      </c>
      <c r="R9" s="22">
        <f t="shared" si="11"/>
        <v>12287500</v>
      </c>
      <c r="S9" s="78">
        <f t="shared" si="12"/>
        <v>12287500</v>
      </c>
      <c r="T9" s="21">
        <f t="shared" si="13"/>
        <v>7372500</v>
      </c>
      <c r="U9" s="22">
        <f t="shared" si="14"/>
        <v>4915000</v>
      </c>
      <c r="V9" s="1"/>
      <c r="W9" s="1"/>
      <c r="X9" s="1"/>
      <c r="Y9" s="1"/>
      <c r="Z9" s="1"/>
    </row>
    <row r="10" spans="1:26" ht="18" customHeight="1">
      <c r="A10" s="1"/>
      <c r="B10" s="17">
        <v>3</v>
      </c>
      <c r="C10" s="62" t="s">
        <v>26</v>
      </c>
      <c r="D10" s="75">
        <f>'Biaya Maba 2025'!M12</f>
        <v>22545000</v>
      </c>
      <c r="E10" s="76">
        <f t="shared" si="0"/>
        <v>11272500</v>
      </c>
      <c r="F10" s="22">
        <f t="shared" si="1"/>
        <v>11272500</v>
      </c>
      <c r="G10" s="76">
        <f t="shared" si="2"/>
        <v>11272500</v>
      </c>
      <c r="H10" s="21">
        <f t="shared" si="3"/>
        <v>6763500</v>
      </c>
      <c r="I10" s="22">
        <f t="shared" si="4"/>
        <v>4509000</v>
      </c>
      <c r="J10" s="77">
        <f>'Biaya Maba 2025'!O12</f>
        <v>23795000</v>
      </c>
      <c r="K10" s="76">
        <f t="shared" si="5"/>
        <v>11897500</v>
      </c>
      <c r="L10" s="22">
        <f t="shared" si="6"/>
        <v>11897500</v>
      </c>
      <c r="M10" s="76">
        <f t="shared" si="7"/>
        <v>11897500</v>
      </c>
      <c r="N10" s="21">
        <f t="shared" si="8"/>
        <v>7138500</v>
      </c>
      <c r="O10" s="22">
        <f t="shared" si="9"/>
        <v>4759000</v>
      </c>
      <c r="P10" s="75">
        <f>'Biaya Maba 2025'!Q12</f>
        <v>24420000</v>
      </c>
      <c r="Q10" s="76">
        <f t="shared" si="10"/>
        <v>12210000</v>
      </c>
      <c r="R10" s="22">
        <f t="shared" si="11"/>
        <v>12210000</v>
      </c>
      <c r="S10" s="78">
        <f t="shared" si="12"/>
        <v>12210000</v>
      </c>
      <c r="T10" s="21">
        <f t="shared" si="13"/>
        <v>7326000</v>
      </c>
      <c r="U10" s="22">
        <f t="shared" si="14"/>
        <v>4884000</v>
      </c>
      <c r="V10" s="1"/>
      <c r="W10" s="1"/>
      <c r="X10" s="1"/>
      <c r="Y10" s="1"/>
      <c r="Z10" s="1"/>
    </row>
    <row r="11" spans="1:26" ht="18" customHeight="1">
      <c r="A11" s="1"/>
      <c r="B11" s="17">
        <v>4</v>
      </c>
      <c r="C11" s="62" t="s">
        <v>27</v>
      </c>
      <c r="D11" s="75">
        <f>'Biaya Maba 2025'!M13</f>
        <v>19340000</v>
      </c>
      <c r="E11" s="76">
        <f t="shared" si="0"/>
        <v>9670000</v>
      </c>
      <c r="F11" s="22">
        <f t="shared" si="1"/>
        <v>9670000</v>
      </c>
      <c r="G11" s="76">
        <f t="shared" si="2"/>
        <v>9670000</v>
      </c>
      <c r="H11" s="21">
        <f t="shared" si="3"/>
        <v>5802000</v>
      </c>
      <c r="I11" s="22">
        <f t="shared" si="4"/>
        <v>3868000</v>
      </c>
      <c r="J11" s="77">
        <f>'Biaya Maba 2025'!O13</f>
        <v>20590000</v>
      </c>
      <c r="K11" s="76">
        <f t="shared" si="5"/>
        <v>10295000</v>
      </c>
      <c r="L11" s="22">
        <f t="shared" si="6"/>
        <v>10295000</v>
      </c>
      <c r="M11" s="76">
        <f t="shared" si="7"/>
        <v>10295000</v>
      </c>
      <c r="N11" s="21">
        <f t="shared" si="8"/>
        <v>6177000</v>
      </c>
      <c r="O11" s="22">
        <f t="shared" si="9"/>
        <v>4118000</v>
      </c>
      <c r="P11" s="75">
        <f>'Biaya Maba 2025'!Q13</f>
        <v>21215000</v>
      </c>
      <c r="Q11" s="76">
        <f t="shared" si="10"/>
        <v>10607500</v>
      </c>
      <c r="R11" s="22">
        <f t="shared" si="11"/>
        <v>10607500</v>
      </c>
      <c r="S11" s="78">
        <f t="shared" si="12"/>
        <v>10607500</v>
      </c>
      <c r="T11" s="21">
        <f t="shared" si="13"/>
        <v>6364500</v>
      </c>
      <c r="U11" s="22">
        <f t="shared" si="14"/>
        <v>4243000</v>
      </c>
      <c r="V11" s="1"/>
      <c r="W11" s="1"/>
      <c r="X11" s="1"/>
      <c r="Y11" s="1"/>
      <c r="Z11" s="1"/>
    </row>
    <row r="12" spans="1:26" ht="18" customHeight="1">
      <c r="A12" s="1"/>
      <c r="B12" s="17">
        <v>5</v>
      </c>
      <c r="C12" s="62" t="s">
        <v>28</v>
      </c>
      <c r="D12" s="75">
        <f>'Biaya Maba 2025'!M14</f>
        <v>24500000</v>
      </c>
      <c r="E12" s="76">
        <f t="shared" si="0"/>
        <v>12250000</v>
      </c>
      <c r="F12" s="22">
        <f t="shared" si="1"/>
        <v>12250000</v>
      </c>
      <c r="G12" s="76">
        <f t="shared" si="2"/>
        <v>12250000</v>
      </c>
      <c r="H12" s="21">
        <f t="shared" si="3"/>
        <v>7350000</v>
      </c>
      <c r="I12" s="22">
        <f t="shared" si="4"/>
        <v>4900000</v>
      </c>
      <c r="J12" s="77">
        <f>'Biaya Maba 2025'!O14</f>
        <v>25750000</v>
      </c>
      <c r="K12" s="76">
        <f t="shared" si="5"/>
        <v>12875000</v>
      </c>
      <c r="L12" s="22">
        <f t="shared" si="6"/>
        <v>12875000</v>
      </c>
      <c r="M12" s="76">
        <f t="shared" si="7"/>
        <v>12875000</v>
      </c>
      <c r="N12" s="21">
        <f t="shared" si="8"/>
        <v>7725000</v>
      </c>
      <c r="O12" s="22">
        <f t="shared" si="9"/>
        <v>5150000</v>
      </c>
      <c r="P12" s="75">
        <f>'Biaya Maba 2025'!Q14</f>
        <v>26375000</v>
      </c>
      <c r="Q12" s="76">
        <f t="shared" si="10"/>
        <v>13187500</v>
      </c>
      <c r="R12" s="22">
        <f t="shared" si="11"/>
        <v>13187500</v>
      </c>
      <c r="S12" s="78">
        <f t="shared" si="12"/>
        <v>13187500</v>
      </c>
      <c r="T12" s="21">
        <f t="shared" si="13"/>
        <v>7912500</v>
      </c>
      <c r="U12" s="22">
        <f t="shared" si="14"/>
        <v>5275000</v>
      </c>
      <c r="V12" s="1"/>
      <c r="W12" s="1"/>
      <c r="X12" s="1"/>
      <c r="Y12" s="1"/>
      <c r="Z12" s="1"/>
    </row>
    <row r="13" spans="1:26">
      <c r="A13" s="1"/>
      <c r="B13" s="23">
        <v>6</v>
      </c>
      <c r="C13" s="63" t="s">
        <v>29</v>
      </c>
      <c r="D13" s="75">
        <f>'Biaya Maba 2025'!M15</f>
        <v>18500000</v>
      </c>
      <c r="E13" s="76">
        <f t="shared" si="0"/>
        <v>9250000</v>
      </c>
      <c r="F13" s="22">
        <f t="shared" si="1"/>
        <v>9250000</v>
      </c>
      <c r="G13" s="76">
        <f t="shared" si="2"/>
        <v>9250000</v>
      </c>
      <c r="H13" s="21">
        <f t="shared" si="3"/>
        <v>5550000</v>
      </c>
      <c r="I13" s="22">
        <f t="shared" si="4"/>
        <v>3700000</v>
      </c>
      <c r="J13" s="77">
        <f>'Biaya Maba 2025'!O15</f>
        <v>19750000</v>
      </c>
      <c r="K13" s="76">
        <f t="shared" si="5"/>
        <v>9875000</v>
      </c>
      <c r="L13" s="22">
        <f t="shared" si="6"/>
        <v>9875000</v>
      </c>
      <c r="M13" s="76">
        <f t="shared" si="7"/>
        <v>9875000</v>
      </c>
      <c r="N13" s="21">
        <f t="shared" si="8"/>
        <v>5925000</v>
      </c>
      <c r="O13" s="22">
        <f t="shared" si="9"/>
        <v>3950000</v>
      </c>
      <c r="P13" s="75">
        <f>'Biaya Maba 2025'!Q15</f>
        <v>20375000</v>
      </c>
      <c r="Q13" s="79">
        <v>10312500</v>
      </c>
      <c r="R13" s="28">
        <v>10312500</v>
      </c>
      <c r="S13" s="80">
        <v>10312500</v>
      </c>
      <c r="T13" s="27">
        <v>6187500</v>
      </c>
      <c r="U13" s="28">
        <v>4125000</v>
      </c>
      <c r="V13" s="1"/>
      <c r="W13" s="1"/>
      <c r="X13" s="1"/>
      <c r="Y13" s="1"/>
      <c r="Z13" s="1"/>
    </row>
    <row r="14" spans="1:26">
      <c r="A14" s="1"/>
      <c r="B14" s="64"/>
      <c r="C14" s="65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1"/>
      <c r="W14" s="1"/>
      <c r="X14" s="1"/>
      <c r="Y14" s="1"/>
      <c r="Z14" s="1"/>
    </row>
    <row r="15" spans="1:26" ht="24.75" customHeight="1">
      <c r="A15" s="1"/>
      <c r="B15" s="82" t="s">
        <v>62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9"/>
      <c r="R15" s="39"/>
      <c r="S15" s="39"/>
      <c r="T15" s="39"/>
      <c r="U15" s="39"/>
      <c r="V15" s="1"/>
      <c r="W15" s="1"/>
      <c r="X15" s="1"/>
      <c r="Y15" s="1"/>
      <c r="Z15" s="1"/>
    </row>
    <row r="16" spans="1:26" ht="21" customHeight="1">
      <c r="A16" s="1"/>
      <c r="B16" s="71"/>
      <c r="C16" s="5"/>
      <c r="D16" s="138" t="s">
        <v>65</v>
      </c>
      <c r="E16" s="103"/>
      <c r="F16" s="103"/>
      <c r="G16" s="103"/>
      <c r="H16" s="103"/>
      <c r="I16" s="125"/>
      <c r="J16" s="139" t="s">
        <v>66</v>
      </c>
      <c r="K16" s="103"/>
      <c r="L16" s="103"/>
      <c r="M16" s="103"/>
      <c r="N16" s="103"/>
      <c r="O16" s="104"/>
      <c r="P16" s="138" t="s">
        <v>67</v>
      </c>
      <c r="Q16" s="103"/>
      <c r="R16" s="103"/>
      <c r="S16" s="103"/>
      <c r="T16" s="103"/>
      <c r="U16" s="125"/>
      <c r="V16" s="1"/>
      <c r="W16" s="1"/>
      <c r="X16" s="1"/>
      <c r="Y16" s="1"/>
      <c r="Z16" s="1"/>
    </row>
    <row r="17" spans="1:26" ht="33" customHeight="1">
      <c r="A17" s="1"/>
      <c r="B17" s="116" t="s">
        <v>5</v>
      </c>
      <c r="C17" s="140" t="s">
        <v>6</v>
      </c>
      <c r="D17" s="142" t="s">
        <v>68</v>
      </c>
      <c r="E17" s="134" t="s">
        <v>56</v>
      </c>
      <c r="F17" s="126"/>
      <c r="G17" s="134" t="s">
        <v>57</v>
      </c>
      <c r="H17" s="96"/>
      <c r="I17" s="126"/>
      <c r="J17" s="143" t="s">
        <v>69</v>
      </c>
      <c r="K17" s="134" t="s">
        <v>56</v>
      </c>
      <c r="L17" s="126"/>
      <c r="M17" s="134" t="s">
        <v>57</v>
      </c>
      <c r="N17" s="96"/>
      <c r="O17" s="126"/>
      <c r="P17" s="135" t="s">
        <v>70</v>
      </c>
      <c r="Q17" s="134" t="s">
        <v>56</v>
      </c>
      <c r="R17" s="126"/>
      <c r="S17" s="137" t="s">
        <v>57</v>
      </c>
      <c r="T17" s="96"/>
      <c r="U17" s="126"/>
      <c r="V17" s="1"/>
      <c r="W17" s="1"/>
      <c r="X17" s="1"/>
      <c r="Y17" s="1"/>
      <c r="Z17" s="1"/>
    </row>
    <row r="18" spans="1:26" ht="42" customHeight="1">
      <c r="A18" s="1"/>
      <c r="B18" s="117"/>
      <c r="C18" s="141"/>
      <c r="D18" s="136"/>
      <c r="E18" s="72" t="s">
        <v>58</v>
      </c>
      <c r="F18" s="73" t="s">
        <v>59</v>
      </c>
      <c r="G18" s="72" t="s">
        <v>58</v>
      </c>
      <c r="H18" s="29" t="s">
        <v>60</v>
      </c>
      <c r="I18" s="73" t="s">
        <v>61</v>
      </c>
      <c r="J18" s="144"/>
      <c r="K18" s="72" t="s">
        <v>58</v>
      </c>
      <c r="L18" s="73" t="s">
        <v>59</v>
      </c>
      <c r="M18" s="72" t="s">
        <v>58</v>
      </c>
      <c r="N18" s="29" t="s">
        <v>60</v>
      </c>
      <c r="O18" s="73" t="s">
        <v>61</v>
      </c>
      <c r="P18" s="136"/>
      <c r="Q18" s="72" t="s">
        <v>58</v>
      </c>
      <c r="R18" s="73" t="s">
        <v>59</v>
      </c>
      <c r="S18" s="74" t="s">
        <v>58</v>
      </c>
      <c r="T18" s="29" t="s">
        <v>60</v>
      </c>
      <c r="U18" s="73" t="s">
        <v>61</v>
      </c>
      <c r="V18" s="1"/>
      <c r="W18" s="1"/>
      <c r="X18" s="1"/>
      <c r="Y18" s="1"/>
      <c r="Z18" s="1"/>
    </row>
    <row r="19" spans="1:26" ht="18" customHeight="1">
      <c r="A19" s="1"/>
      <c r="B19" s="17">
        <v>7</v>
      </c>
      <c r="C19" s="18" t="s">
        <v>30</v>
      </c>
      <c r="D19" s="83">
        <f>'Biaya Maba 2025'!M19</f>
        <v>25470000</v>
      </c>
      <c r="E19" s="76">
        <f t="shared" ref="E19:E22" si="15">D19*50%</f>
        <v>12735000</v>
      </c>
      <c r="F19" s="22">
        <f t="shared" ref="F19:F22" si="16">D19*50%</f>
        <v>12735000</v>
      </c>
      <c r="G19" s="76">
        <f t="shared" ref="G19:G22" si="17">D19*50%</f>
        <v>12735000</v>
      </c>
      <c r="H19" s="21">
        <f t="shared" ref="H19:H22" si="18">D19*30%</f>
        <v>7641000</v>
      </c>
      <c r="I19" s="22">
        <f t="shared" ref="I19:I22" si="19">D19*20%</f>
        <v>5094000</v>
      </c>
      <c r="J19" s="84">
        <f>'Biaya Maba 2025'!O19</f>
        <v>26720000</v>
      </c>
      <c r="K19" s="76">
        <f t="shared" ref="K19:K22" si="20">J19*50%</f>
        <v>13360000</v>
      </c>
      <c r="L19" s="22">
        <f t="shared" ref="L19:L22" si="21">J19*50%</f>
        <v>13360000</v>
      </c>
      <c r="M19" s="76">
        <f t="shared" ref="M19:M22" si="22">J19*50%</f>
        <v>13360000</v>
      </c>
      <c r="N19" s="21">
        <f t="shared" ref="N19:N22" si="23">J19*30%</f>
        <v>8016000</v>
      </c>
      <c r="O19" s="22">
        <f t="shared" ref="O19:O22" si="24">J19*20%</f>
        <v>5344000</v>
      </c>
      <c r="P19" s="75">
        <f>'Biaya Maba 2025'!Q19</f>
        <v>27345000</v>
      </c>
      <c r="Q19" s="76">
        <f t="shared" ref="Q19:Q22" si="25">P19*50%</f>
        <v>13672500</v>
      </c>
      <c r="R19" s="22">
        <f t="shared" ref="R19:R22" si="26">P19*50%</f>
        <v>13672500</v>
      </c>
      <c r="S19" s="78">
        <f t="shared" ref="S19:S22" si="27">P19*50%</f>
        <v>13672500</v>
      </c>
      <c r="T19" s="21">
        <f t="shared" ref="T19:T22" si="28">P19*30%</f>
        <v>8203500</v>
      </c>
      <c r="U19" s="22">
        <f t="shared" ref="U19:U22" si="29">P19*20%</f>
        <v>5469000</v>
      </c>
      <c r="V19" s="1"/>
      <c r="W19" s="1"/>
      <c r="X19" s="1"/>
      <c r="Y19" s="1"/>
      <c r="Z19" s="1"/>
    </row>
    <row r="20" spans="1:26" ht="18" customHeight="1">
      <c r="A20" s="1"/>
      <c r="B20" s="17">
        <v>8</v>
      </c>
      <c r="C20" s="18" t="s">
        <v>32</v>
      </c>
      <c r="D20" s="83">
        <f>'Biaya Maba 2025'!M20</f>
        <v>20340000</v>
      </c>
      <c r="E20" s="76">
        <f t="shared" si="15"/>
        <v>10170000</v>
      </c>
      <c r="F20" s="22">
        <f t="shared" si="16"/>
        <v>10170000</v>
      </c>
      <c r="G20" s="76">
        <f t="shared" si="17"/>
        <v>10170000</v>
      </c>
      <c r="H20" s="21">
        <f t="shared" si="18"/>
        <v>6102000</v>
      </c>
      <c r="I20" s="22">
        <f t="shared" si="19"/>
        <v>4068000</v>
      </c>
      <c r="J20" s="84">
        <f>'Biaya Maba 2025'!O20</f>
        <v>21590000</v>
      </c>
      <c r="K20" s="76">
        <f t="shared" si="20"/>
        <v>10795000</v>
      </c>
      <c r="L20" s="22">
        <f t="shared" si="21"/>
        <v>10795000</v>
      </c>
      <c r="M20" s="76">
        <f t="shared" si="22"/>
        <v>10795000</v>
      </c>
      <c r="N20" s="21">
        <f t="shared" si="23"/>
        <v>6477000</v>
      </c>
      <c r="O20" s="22">
        <f t="shared" si="24"/>
        <v>4318000</v>
      </c>
      <c r="P20" s="75">
        <f>'Biaya Maba 2025'!Q20</f>
        <v>22215000</v>
      </c>
      <c r="Q20" s="76">
        <f t="shared" si="25"/>
        <v>11107500</v>
      </c>
      <c r="R20" s="22">
        <f t="shared" si="26"/>
        <v>11107500</v>
      </c>
      <c r="S20" s="78">
        <f t="shared" si="27"/>
        <v>11107500</v>
      </c>
      <c r="T20" s="21">
        <f t="shared" si="28"/>
        <v>6664500</v>
      </c>
      <c r="U20" s="22">
        <f t="shared" si="29"/>
        <v>4443000</v>
      </c>
      <c r="V20" s="1"/>
      <c r="W20" s="1"/>
      <c r="X20" s="1"/>
      <c r="Y20" s="1"/>
      <c r="Z20" s="1"/>
    </row>
    <row r="21" spans="1:26" ht="18" customHeight="1">
      <c r="A21" s="1"/>
      <c r="B21" s="17">
        <v>9</v>
      </c>
      <c r="C21" s="18" t="s">
        <v>33</v>
      </c>
      <c r="D21" s="83">
        <f>'Biaya Maba 2025'!M21</f>
        <v>19300000</v>
      </c>
      <c r="E21" s="76">
        <f t="shared" si="15"/>
        <v>9650000</v>
      </c>
      <c r="F21" s="22">
        <f t="shared" si="16"/>
        <v>9650000</v>
      </c>
      <c r="G21" s="76">
        <f t="shared" si="17"/>
        <v>9650000</v>
      </c>
      <c r="H21" s="21">
        <f t="shared" si="18"/>
        <v>5790000</v>
      </c>
      <c r="I21" s="22">
        <f t="shared" si="19"/>
        <v>3860000</v>
      </c>
      <c r="J21" s="84">
        <f>'Biaya Maba 2025'!O21</f>
        <v>20550000</v>
      </c>
      <c r="K21" s="76">
        <f t="shared" si="20"/>
        <v>10275000</v>
      </c>
      <c r="L21" s="22">
        <f t="shared" si="21"/>
        <v>10275000</v>
      </c>
      <c r="M21" s="76">
        <f t="shared" si="22"/>
        <v>10275000</v>
      </c>
      <c r="N21" s="21">
        <f t="shared" si="23"/>
        <v>6165000</v>
      </c>
      <c r="O21" s="22">
        <f t="shared" si="24"/>
        <v>4110000</v>
      </c>
      <c r="P21" s="75">
        <f>'Biaya Maba 2025'!Q21</f>
        <v>21175000</v>
      </c>
      <c r="Q21" s="76">
        <f t="shared" si="25"/>
        <v>10587500</v>
      </c>
      <c r="R21" s="22">
        <f t="shared" si="26"/>
        <v>10587500</v>
      </c>
      <c r="S21" s="78">
        <f t="shared" si="27"/>
        <v>10587500</v>
      </c>
      <c r="T21" s="21">
        <f t="shared" si="28"/>
        <v>6352500</v>
      </c>
      <c r="U21" s="22">
        <f t="shared" si="29"/>
        <v>4235000</v>
      </c>
      <c r="V21" s="1"/>
      <c r="W21" s="1"/>
      <c r="X21" s="1"/>
      <c r="Y21" s="1"/>
      <c r="Z21" s="1"/>
    </row>
    <row r="22" spans="1:26" ht="18" customHeight="1">
      <c r="A22" s="85"/>
      <c r="B22" s="23">
        <v>10</v>
      </c>
      <c r="C22" s="24" t="s">
        <v>34</v>
      </c>
      <c r="D22" s="83">
        <f>'Biaya Maba 2025'!M22</f>
        <v>24130000</v>
      </c>
      <c r="E22" s="76">
        <f t="shared" si="15"/>
        <v>12065000</v>
      </c>
      <c r="F22" s="22">
        <f t="shared" si="16"/>
        <v>12065000</v>
      </c>
      <c r="G22" s="76">
        <f t="shared" si="17"/>
        <v>12065000</v>
      </c>
      <c r="H22" s="21">
        <f t="shared" si="18"/>
        <v>7239000</v>
      </c>
      <c r="I22" s="22">
        <f t="shared" si="19"/>
        <v>4826000</v>
      </c>
      <c r="J22" s="84">
        <f>'Biaya Maba 2025'!O22</f>
        <v>25380000</v>
      </c>
      <c r="K22" s="76">
        <f t="shared" si="20"/>
        <v>12690000</v>
      </c>
      <c r="L22" s="22">
        <f t="shared" si="21"/>
        <v>12690000</v>
      </c>
      <c r="M22" s="76">
        <f t="shared" si="22"/>
        <v>12690000</v>
      </c>
      <c r="N22" s="21">
        <f t="shared" si="23"/>
        <v>7614000</v>
      </c>
      <c r="O22" s="22">
        <f t="shared" si="24"/>
        <v>5076000</v>
      </c>
      <c r="P22" s="75">
        <f>'Biaya Maba 2025'!Q22</f>
        <v>26005000</v>
      </c>
      <c r="Q22" s="76">
        <f t="shared" si="25"/>
        <v>13002500</v>
      </c>
      <c r="R22" s="22">
        <f t="shared" si="26"/>
        <v>13002500</v>
      </c>
      <c r="S22" s="78">
        <f t="shared" si="27"/>
        <v>13002500</v>
      </c>
      <c r="T22" s="21">
        <f t="shared" si="28"/>
        <v>7801500</v>
      </c>
      <c r="U22" s="22">
        <f t="shared" si="29"/>
        <v>5201000</v>
      </c>
      <c r="V22" s="1"/>
      <c r="W22" s="1"/>
      <c r="X22" s="1"/>
      <c r="Y22" s="1"/>
      <c r="Z22" s="1"/>
    </row>
    <row r="23" spans="1:26" ht="18" customHeight="1">
      <c r="A23" s="1"/>
      <c r="B23" s="64"/>
      <c r="C23" s="65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1"/>
      <c r="W23" s="1"/>
      <c r="X23" s="1"/>
      <c r="Y23" s="1"/>
      <c r="Z23" s="1"/>
    </row>
    <row r="24" spans="1:26" ht="22.5" customHeight="1">
      <c r="A24" s="1"/>
      <c r="B24" s="86" t="s">
        <v>63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8"/>
      <c r="R24" s="88"/>
      <c r="S24" s="88"/>
      <c r="T24" s="88"/>
      <c r="U24" s="88"/>
      <c r="V24" s="1"/>
      <c r="W24" s="1"/>
      <c r="X24" s="1"/>
      <c r="Y24" s="1"/>
      <c r="Z24" s="1"/>
    </row>
    <row r="25" spans="1:26" ht="21" customHeight="1">
      <c r="A25" s="1"/>
      <c r="B25" s="71"/>
      <c r="C25" s="5"/>
      <c r="D25" s="138" t="s">
        <v>65</v>
      </c>
      <c r="E25" s="103"/>
      <c r="F25" s="103"/>
      <c r="G25" s="103"/>
      <c r="H25" s="103"/>
      <c r="I25" s="125"/>
      <c r="J25" s="139" t="s">
        <v>66</v>
      </c>
      <c r="K25" s="103"/>
      <c r="L25" s="103"/>
      <c r="M25" s="103"/>
      <c r="N25" s="103"/>
      <c r="O25" s="104"/>
      <c r="P25" s="138" t="s">
        <v>67</v>
      </c>
      <c r="Q25" s="103"/>
      <c r="R25" s="103"/>
      <c r="S25" s="103"/>
      <c r="T25" s="103"/>
      <c r="U25" s="125"/>
      <c r="V25" s="1"/>
      <c r="W25" s="1"/>
      <c r="X25" s="1"/>
      <c r="Y25" s="1"/>
      <c r="Z25" s="1"/>
    </row>
    <row r="26" spans="1:26" ht="33" customHeight="1">
      <c r="A26" s="1"/>
      <c r="B26" s="116" t="s">
        <v>5</v>
      </c>
      <c r="C26" s="140" t="s">
        <v>6</v>
      </c>
      <c r="D26" s="142" t="s">
        <v>68</v>
      </c>
      <c r="E26" s="134" t="s">
        <v>56</v>
      </c>
      <c r="F26" s="126"/>
      <c r="G26" s="134" t="s">
        <v>57</v>
      </c>
      <c r="H26" s="96"/>
      <c r="I26" s="126"/>
      <c r="J26" s="143" t="s">
        <v>69</v>
      </c>
      <c r="K26" s="134" t="s">
        <v>56</v>
      </c>
      <c r="L26" s="126"/>
      <c r="M26" s="134" t="s">
        <v>57</v>
      </c>
      <c r="N26" s="96"/>
      <c r="O26" s="126"/>
      <c r="P26" s="135" t="s">
        <v>70</v>
      </c>
      <c r="Q26" s="134" t="s">
        <v>56</v>
      </c>
      <c r="R26" s="126"/>
      <c r="S26" s="137" t="s">
        <v>57</v>
      </c>
      <c r="T26" s="96"/>
      <c r="U26" s="126"/>
      <c r="V26" s="1"/>
      <c r="W26" s="1"/>
      <c r="X26" s="1"/>
      <c r="Y26" s="1"/>
      <c r="Z26" s="1"/>
    </row>
    <row r="27" spans="1:26" ht="42" customHeight="1">
      <c r="A27" s="1"/>
      <c r="B27" s="117"/>
      <c r="C27" s="141"/>
      <c r="D27" s="136"/>
      <c r="E27" s="72" t="s">
        <v>58</v>
      </c>
      <c r="F27" s="73" t="s">
        <v>59</v>
      </c>
      <c r="G27" s="72" t="s">
        <v>58</v>
      </c>
      <c r="H27" s="29" t="s">
        <v>60</v>
      </c>
      <c r="I27" s="73" t="s">
        <v>61</v>
      </c>
      <c r="J27" s="144"/>
      <c r="K27" s="72" t="s">
        <v>58</v>
      </c>
      <c r="L27" s="73" t="s">
        <v>59</v>
      </c>
      <c r="M27" s="72" t="s">
        <v>58</v>
      </c>
      <c r="N27" s="29" t="s">
        <v>60</v>
      </c>
      <c r="O27" s="73" t="s">
        <v>61</v>
      </c>
      <c r="P27" s="136"/>
      <c r="Q27" s="72" t="s">
        <v>58</v>
      </c>
      <c r="R27" s="73" t="s">
        <v>59</v>
      </c>
      <c r="S27" s="74" t="s">
        <v>58</v>
      </c>
      <c r="T27" s="29" t="s">
        <v>60</v>
      </c>
      <c r="U27" s="73" t="s">
        <v>61</v>
      </c>
      <c r="V27" s="1"/>
      <c r="W27" s="1"/>
      <c r="X27" s="1"/>
      <c r="Y27" s="1"/>
      <c r="Z27" s="1"/>
    </row>
    <row r="28" spans="1:26" ht="18" customHeight="1">
      <c r="A28" s="1"/>
      <c r="B28" s="17">
        <v>11</v>
      </c>
      <c r="C28" s="62" t="s">
        <v>35</v>
      </c>
      <c r="D28" s="15">
        <f>'Biaya Maba 2025'!M26</f>
        <v>23300000</v>
      </c>
      <c r="E28" s="76">
        <f t="shared" ref="E28:E31" si="30">D28*50%</f>
        <v>11650000</v>
      </c>
      <c r="F28" s="22">
        <f t="shared" ref="F28:F31" si="31">D28*50%</f>
        <v>11650000</v>
      </c>
      <c r="G28" s="76">
        <f t="shared" ref="G28:G31" si="32">D28*50%</f>
        <v>11650000</v>
      </c>
      <c r="H28" s="21">
        <f t="shared" ref="H28:H31" si="33">D28*30%</f>
        <v>6990000</v>
      </c>
      <c r="I28" s="22">
        <f t="shared" ref="I28:I31" si="34">D28*20%</f>
        <v>4660000</v>
      </c>
      <c r="J28" s="77">
        <f>'Biaya Maba 2025'!O26</f>
        <v>24550000</v>
      </c>
      <c r="K28" s="76">
        <f t="shared" ref="K28:K31" si="35">J28*50%</f>
        <v>12275000</v>
      </c>
      <c r="L28" s="22">
        <f t="shared" ref="L28:L31" si="36">J28*50%</f>
        <v>12275000</v>
      </c>
      <c r="M28" s="76">
        <f t="shared" ref="M28:M31" si="37">J28*50%</f>
        <v>12275000</v>
      </c>
      <c r="N28" s="21">
        <f t="shared" ref="N28:N31" si="38">J28*30%</f>
        <v>7365000</v>
      </c>
      <c r="O28" s="22">
        <f t="shared" ref="O28:O31" si="39">J28*20%</f>
        <v>4910000</v>
      </c>
      <c r="P28" s="77">
        <f>'Biaya Maba 2025'!Q26</f>
        <v>25175000</v>
      </c>
      <c r="Q28" s="76">
        <f t="shared" ref="Q28:Q31" si="40">P28*50%</f>
        <v>12587500</v>
      </c>
      <c r="R28" s="22">
        <f t="shared" ref="R28:R31" si="41">P28*50%</f>
        <v>12587500</v>
      </c>
      <c r="S28" s="78">
        <f t="shared" ref="S28:S31" si="42">P28*50%</f>
        <v>12587500</v>
      </c>
      <c r="T28" s="21">
        <f t="shared" ref="T28:T31" si="43">P28*30%</f>
        <v>7552500</v>
      </c>
      <c r="U28" s="22">
        <f t="shared" ref="U28:U31" si="44">P28*20%</f>
        <v>5035000</v>
      </c>
      <c r="V28" s="1"/>
      <c r="W28" s="1"/>
      <c r="X28" s="1"/>
      <c r="Y28" s="1"/>
      <c r="Z28" s="1"/>
    </row>
    <row r="29" spans="1:26" ht="18" customHeight="1">
      <c r="A29" s="1"/>
      <c r="B29" s="17">
        <v>12</v>
      </c>
      <c r="C29" s="62" t="s">
        <v>36</v>
      </c>
      <c r="D29" s="15">
        <f>'Biaya Maba 2025'!M27</f>
        <v>23180000</v>
      </c>
      <c r="E29" s="76">
        <f t="shared" si="30"/>
        <v>11590000</v>
      </c>
      <c r="F29" s="22">
        <f t="shared" si="31"/>
        <v>11590000</v>
      </c>
      <c r="G29" s="76">
        <f t="shared" si="32"/>
        <v>11590000</v>
      </c>
      <c r="H29" s="21">
        <f t="shared" si="33"/>
        <v>6954000</v>
      </c>
      <c r="I29" s="22">
        <f t="shared" si="34"/>
        <v>4636000</v>
      </c>
      <c r="J29" s="77">
        <f>'Biaya Maba 2025'!O27</f>
        <v>24430000</v>
      </c>
      <c r="K29" s="76">
        <f t="shared" si="35"/>
        <v>12215000</v>
      </c>
      <c r="L29" s="22">
        <f t="shared" si="36"/>
        <v>12215000</v>
      </c>
      <c r="M29" s="76">
        <f t="shared" si="37"/>
        <v>12215000</v>
      </c>
      <c r="N29" s="21">
        <f t="shared" si="38"/>
        <v>7329000</v>
      </c>
      <c r="O29" s="22">
        <f t="shared" si="39"/>
        <v>4886000</v>
      </c>
      <c r="P29" s="77">
        <f>'Biaya Maba 2025'!Q27</f>
        <v>25055000</v>
      </c>
      <c r="Q29" s="76">
        <f t="shared" si="40"/>
        <v>12527500</v>
      </c>
      <c r="R29" s="22">
        <f t="shared" si="41"/>
        <v>12527500</v>
      </c>
      <c r="S29" s="78">
        <f t="shared" si="42"/>
        <v>12527500</v>
      </c>
      <c r="T29" s="21">
        <f t="shared" si="43"/>
        <v>7516500</v>
      </c>
      <c r="U29" s="22">
        <f t="shared" si="44"/>
        <v>5011000</v>
      </c>
      <c r="V29" s="1"/>
      <c r="W29" s="1"/>
      <c r="X29" s="1"/>
      <c r="Y29" s="1"/>
      <c r="Z29" s="1"/>
    </row>
    <row r="30" spans="1:26" ht="18" customHeight="1">
      <c r="A30" s="1"/>
      <c r="B30" s="17">
        <v>13</v>
      </c>
      <c r="C30" s="62" t="s">
        <v>37</v>
      </c>
      <c r="D30" s="15">
        <f>'Biaya Maba 2025'!M28</f>
        <v>25220000</v>
      </c>
      <c r="E30" s="76">
        <f t="shared" si="30"/>
        <v>12610000</v>
      </c>
      <c r="F30" s="22">
        <f t="shared" si="31"/>
        <v>12610000</v>
      </c>
      <c r="G30" s="76">
        <f t="shared" si="32"/>
        <v>12610000</v>
      </c>
      <c r="H30" s="21">
        <f t="shared" si="33"/>
        <v>7566000</v>
      </c>
      <c r="I30" s="22">
        <f t="shared" si="34"/>
        <v>5044000</v>
      </c>
      <c r="J30" s="77">
        <f>'Biaya Maba 2025'!O28</f>
        <v>26470000</v>
      </c>
      <c r="K30" s="76">
        <f t="shared" si="35"/>
        <v>13235000</v>
      </c>
      <c r="L30" s="22">
        <f t="shared" si="36"/>
        <v>13235000</v>
      </c>
      <c r="M30" s="76">
        <f t="shared" si="37"/>
        <v>13235000</v>
      </c>
      <c r="N30" s="21">
        <f t="shared" si="38"/>
        <v>7941000</v>
      </c>
      <c r="O30" s="22">
        <f t="shared" si="39"/>
        <v>5294000</v>
      </c>
      <c r="P30" s="77">
        <f>'Biaya Maba 2025'!Q28</f>
        <v>27095000</v>
      </c>
      <c r="Q30" s="76">
        <f t="shared" si="40"/>
        <v>13547500</v>
      </c>
      <c r="R30" s="22">
        <f t="shared" si="41"/>
        <v>13547500</v>
      </c>
      <c r="S30" s="78">
        <f t="shared" si="42"/>
        <v>13547500</v>
      </c>
      <c r="T30" s="21">
        <f t="shared" si="43"/>
        <v>8128500</v>
      </c>
      <c r="U30" s="22">
        <f t="shared" si="44"/>
        <v>5419000</v>
      </c>
      <c r="V30" s="1"/>
      <c r="W30" s="1"/>
      <c r="X30" s="1"/>
      <c r="Y30" s="1"/>
      <c r="Z30" s="1"/>
    </row>
    <row r="31" spans="1:26" ht="18" customHeight="1">
      <c r="A31" s="1"/>
      <c r="B31" s="23">
        <v>14</v>
      </c>
      <c r="C31" s="63" t="s">
        <v>38</v>
      </c>
      <c r="D31" s="89">
        <f>'Biaya Maba 2025'!M29</f>
        <v>21700000</v>
      </c>
      <c r="E31" s="79">
        <f t="shared" si="30"/>
        <v>10850000</v>
      </c>
      <c r="F31" s="28">
        <f t="shared" si="31"/>
        <v>10850000</v>
      </c>
      <c r="G31" s="79">
        <f t="shared" si="32"/>
        <v>10850000</v>
      </c>
      <c r="H31" s="27">
        <f t="shared" si="33"/>
        <v>6510000</v>
      </c>
      <c r="I31" s="28">
        <f t="shared" si="34"/>
        <v>4340000</v>
      </c>
      <c r="J31" s="90">
        <f>'Biaya Maba 2025'!O29</f>
        <v>22950000</v>
      </c>
      <c r="K31" s="79">
        <f t="shared" si="35"/>
        <v>11475000</v>
      </c>
      <c r="L31" s="28">
        <f t="shared" si="36"/>
        <v>11475000</v>
      </c>
      <c r="M31" s="79">
        <f t="shared" si="37"/>
        <v>11475000</v>
      </c>
      <c r="N31" s="27">
        <f t="shared" si="38"/>
        <v>6885000</v>
      </c>
      <c r="O31" s="28">
        <f t="shared" si="39"/>
        <v>4590000</v>
      </c>
      <c r="P31" s="90">
        <f>'Biaya Maba 2025'!Q29</f>
        <v>23575000</v>
      </c>
      <c r="Q31" s="79">
        <f t="shared" si="40"/>
        <v>11787500</v>
      </c>
      <c r="R31" s="28">
        <f t="shared" si="41"/>
        <v>11787500</v>
      </c>
      <c r="S31" s="80">
        <f t="shared" si="42"/>
        <v>11787500</v>
      </c>
      <c r="T31" s="27">
        <f t="shared" si="43"/>
        <v>7072500</v>
      </c>
      <c r="U31" s="28">
        <f t="shared" si="44"/>
        <v>4715000</v>
      </c>
      <c r="V31" s="1"/>
      <c r="W31" s="1"/>
      <c r="X31" s="1"/>
      <c r="Y31" s="1"/>
      <c r="Z31" s="1"/>
    </row>
    <row r="32" spans="1:26" ht="3.75" customHeight="1">
      <c r="A32" s="1"/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1"/>
      <c r="W32" s="1"/>
      <c r="X32" s="1"/>
      <c r="Y32" s="1"/>
      <c r="Z32" s="1"/>
    </row>
    <row r="33" spans="1:26" ht="15.75" customHeight="1">
      <c r="A33" s="1"/>
      <c r="B33" s="1" t="s">
        <v>39</v>
      </c>
      <c r="C33" s="34" t="s">
        <v>40</v>
      </c>
      <c r="D33" s="1"/>
      <c r="E33" s="2"/>
      <c r="F33" s="1"/>
      <c r="G33" s="1"/>
      <c r="H33" s="1"/>
      <c r="I33" s="1"/>
      <c r="J33" s="1"/>
      <c r="K33" s="1"/>
      <c r="L33" s="1"/>
      <c r="M33" s="3"/>
      <c r="N33" s="3"/>
      <c r="O33" s="3"/>
      <c r="P33" s="3"/>
      <c r="Q33" s="3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 t="s">
        <v>41</v>
      </c>
      <c r="C34" s="34" t="s">
        <v>42</v>
      </c>
      <c r="D34" s="1"/>
      <c r="E34" s="2"/>
      <c r="F34" s="1"/>
      <c r="G34" s="1"/>
      <c r="H34" s="1"/>
      <c r="I34" s="1"/>
      <c r="J34" s="1"/>
      <c r="K34" s="1"/>
      <c r="L34" s="1"/>
      <c r="M34" s="3"/>
      <c r="N34" s="3"/>
      <c r="O34" s="3"/>
      <c r="P34" s="3"/>
      <c r="Q34" s="3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 t="s">
        <v>43</v>
      </c>
      <c r="C35" s="34" t="s">
        <v>44</v>
      </c>
      <c r="D35" s="1"/>
      <c r="E35" s="2"/>
      <c r="F35" s="1"/>
      <c r="G35" s="1"/>
      <c r="H35" s="1"/>
      <c r="I35" s="1"/>
      <c r="J35" s="1"/>
      <c r="K35" s="1"/>
      <c r="L35" s="1"/>
      <c r="M35" s="3"/>
      <c r="N35" s="3"/>
      <c r="O35" s="3"/>
      <c r="P35" s="3"/>
      <c r="Q35" s="3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 t="s">
        <v>45</v>
      </c>
      <c r="C36" s="34" t="s">
        <v>46</v>
      </c>
      <c r="D36" s="1"/>
      <c r="E36" s="2"/>
      <c r="F36" s="1"/>
      <c r="G36" s="1"/>
      <c r="H36" s="1"/>
      <c r="I36" s="1"/>
      <c r="J36" s="1"/>
      <c r="K36" s="1"/>
      <c r="L36" s="1"/>
      <c r="M36" s="3"/>
      <c r="N36" s="3"/>
      <c r="O36" s="3"/>
      <c r="P36" s="3"/>
      <c r="Q36" s="3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 t="s">
        <v>47</v>
      </c>
      <c r="C37" s="34" t="s">
        <v>48</v>
      </c>
      <c r="D37" s="1"/>
      <c r="E37" s="2"/>
      <c r="F37" s="1"/>
      <c r="G37" s="1"/>
      <c r="H37" s="1"/>
      <c r="I37" s="1"/>
      <c r="J37" s="1"/>
      <c r="K37" s="1"/>
      <c r="L37" s="1"/>
      <c r="M37" s="3"/>
      <c r="N37" s="3"/>
      <c r="O37" s="3"/>
      <c r="P37" s="3"/>
      <c r="Q37" s="3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34" t="s">
        <v>49</v>
      </c>
      <c r="D38" s="1"/>
      <c r="E38" s="2"/>
      <c r="F38" s="1"/>
      <c r="G38" s="1"/>
      <c r="H38" s="1"/>
      <c r="I38" s="1"/>
      <c r="J38" s="1"/>
      <c r="K38" s="1"/>
      <c r="L38" s="1"/>
      <c r="M38" s="3"/>
      <c r="N38" s="3"/>
      <c r="O38" s="3"/>
      <c r="P38" s="3"/>
      <c r="Q38" s="3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34"/>
      <c r="D39" s="1"/>
      <c r="E39" s="2"/>
      <c r="F39" s="1"/>
      <c r="G39" s="1"/>
      <c r="H39" s="1"/>
      <c r="I39" s="1"/>
      <c r="J39" s="1"/>
      <c r="K39" s="1"/>
      <c r="L39" s="1"/>
      <c r="M39" s="3"/>
      <c r="N39" s="3"/>
      <c r="O39" s="3"/>
      <c r="P39" s="3"/>
      <c r="Q39" s="3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35" t="s">
        <v>50</v>
      </c>
      <c r="C40" s="1"/>
      <c r="D40" s="1"/>
      <c r="E40" s="2"/>
      <c r="F40" s="1"/>
      <c r="G40" s="1"/>
      <c r="H40" s="1"/>
      <c r="I40" s="1"/>
      <c r="J40" s="1"/>
      <c r="K40" s="1"/>
      <c r="L40" s="1"/>
      <c r="M40" s="3"/>
      <c r="N40" s="3"/>
      <c r="O40" s="3"/>
      <c r="P40" s="3"/>
      <c r="Q40" s="3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 t="s">
        <v>51</v>
      </c>
      <c r="C41" s="1"/>
      <c r="D41" s="1"/>
      <c r="E41" s="2"/>
      <c r="F41" s="1"/>
      <c r="G41" s="1"/>
      <c r="H41" s="1"/>
      <c r="I41" s="1"/>
      <c r="J41" s="1"/>
      <c r="K41" s="1"/>
      <c r="L41" s="1"/>
      <c r="M41" s="3"/>
      <c r="N41" s="3"/>
      <c r="O41" s="3"/>
      <c r="P41" s="3"/>
      <c r="Q41" s="3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1"/>
      <c r="W42" s="1"/>
      <c r="X42" s="1"/>
      <c r="Y42" s="1"/>
      <c r="Z42" s="1"/>
    </row>
    <row r="43" spans="1:26" ht="15.75" customHeight="1">
      <c r="A43" s="1"/>
      <c r="B43" s="1"/>
      <c r="C43" s="3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1"/>
      <c r="W1000" s="1"/>
      <c r="X1000" s="1"/>
      <c r="Y1000" s="1"/>
      <c r="Z1000" s="1"/>
    </row>
  </sheetData>
  <mergeCells count="43">
    <mergeCell ref="K26:L26"/>
    <mergeCell ref="M26:O26"/>
    <mergeCell ref="P26:P27"/>
    <mergeCell ref="Q26:R26"/>
    <mergeCell ref="S26:U26"/>
    <mergeCell ref="J26:J27"/>
    <mergeCell ref="E6:F6"/>
    <mergeCell ref="G6:I6"/>
    <mergeCell ref="D16:I16"/>
    <mergeCell ref="B17:B18"/>
    <mergeCell ref="C17:C18"/>
    <mergeCell ref="D17:D18"/>
    <mergeCell ref="E17:F17"/>
    <mergeCell ref="J6:J7"/>
    <mergeCell ref="J16:O16"/>
    <mergeCell ref="J17:J18"/>
    <mergeCell ref="K17:L17"/>
    <mergeCell ref="M17:O17"/>
    <mergeCell ref="J25:O25"/>
    <mergeCell ref="B26:B27"/>
    <mergeCell ref="C26:C27"/>
    <mergeCell ref="D26:D27"/>
    <mergeCell ref="E26:F26"/>
    <mergeCell ref="G26:I26"/>
    <mergeCell ref="P17:P18"/>
    <mergeCell ref="Q17:R17"/>
    <mergeCell ref="S17:U17"/>
    <mergeCell ref="P25:U25"/>
    <mergeCell ref="B2:P2"/>
    <mergeCell ref="D5:I5"/>
    <mergeCell ref="J5:O5"/>
    <mergeCell ref="P5:U5"/>
    <mergeCell ref="B6:B7"/>
    <mergeCell ref="C6:C7"/>
    <mergeCell ref="D6:D7"/>
    <mergeCell ref="G17:I17"/>
    <mergeCell ref="D25:I25"/>
    <mergeCell ref="K6:L6"/>
    <mergeCell ref="M6:O6"/>
    <mergeCell ref="P6:P7"/>
    <mergeCell ref="Q6:R6"/>
    <mergeCell ref="S6:U6"/>
    <mergeCell ref="P16:U1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EE7A-867C-43AF-B2AC-8B68184757D2}">
  <dimension ref="B1:N49"/>
  <sheetViews>
    <sheetView tabSelected="1" workbookViewId="0">
      <selection activeCell="M11" sqref="M11"/>
    </sheetView>
  </sheetViews>
  <sheetFormatPr defaultRowHeight="15"/>
  <cols>
    <col min="1" max="1" width="1.5703125" customWidth="1"/>
    <col min="2" max="2" width="5.5703125" customWidth="1"/>
    <col min="3" max="3" width="29.42578125" customWidth="1"/>
    <col min="4" max="4" width="16.5703125" customWidth="1"/>
    <col min="5" max="5" width="14.28515625" customWidth="1"/>
    <col min="6" max="6" width="15.28515625" customWidth="1"/>
    <col min="7" max="7" width="16" customWidth="1"/>
    <col min="8" max="8" width="16.7109375" customWidth="1"/>
    <col min="9" max="9" width="15" customWidth="1"/>
    <col min="10" max="10" width="13.140625" customWidth="1"/>
    <col min="257" max="257" width="1.5703125" customWidth="1"/>
    <col min="258" max="258" width="5.5703125" customWidth="1"/>
    <col min="259" max="259" width="29.42578125" customWidth="1"/>
    <col min="260" max="260" width="16.5703125" customWidth="1"/>
    <col min="261" max="261" width="14.28515625" customWidth="1"/>
    <col min="262" max="262" width="15.28515625" customWidth="1"/>
    <col min="263" max="263" width="16" customWidth="1"/>
    <col min="264" max="264" width="16.7109375" customWidth="1"/>
    <col min="265" max="265" width="15" customWidth="1"/>
    <col min="266" max="266" width="13.140625" customWidth="1"/>
    <col min="513" max="513" width="1.5703125" customWidth="1"/>
    <col min="514" max="514" width="5.5703125" customWidth="1"/>
    <col min="515" max="515" width="29.42578125" customWidth="1"/>
    <col min="516" max="516" width="16.5703125" customWidth="1"/>
    <col min="517" max="517" width="14.28515625" customWidth="1"/>
    <col min="518" max="518" width="15.28515625" customWidth="1"/>
    <col min="519" max="519" width="16" customWidth="1"/>
    <col min="520" max="520" width="16.7109375" customWidth="1"/>
    <col min="521" max="521" width="15" customWidth="1"/>
    <col min="522" max="522" width="13.140625" customWidth="1"/>
    <col min="769" max="769" width="1.5703125" customWidth="1"/>
    <col min="770" max="770" width="5.5703125" customWidth="1"/>
    <col min="771" max="771" width="29.42578125" customWidth="1"/>
    <col min="772" max="772" width="16.5703125" customWidth="1"/>
    <col min="773" max="773" width="14.28515625" customWidth="1"/>
    <col min="774" max="774" width="15.28515625" customWidth="1"/>
    <col min="775" max="775" width="16" customWidth="1"/>
    <col min="776" max="776" width="16.7109375" customWidth="1"/>
    <col min="777" max="777" width="15" customWidth="1"/>
    <col min="778" max="778" width="13.140625" customWidth="1"/>
    <col min="1025" max="1025" width="1.5703125" customWidth="1"/>
    <col min="1026" max="1026" width="5.5703125" customWidth="1"/>
    <col min="1027" max="1027" width="29.42578125" customWidth="1"/>
    <col min="1028" max="1028" width="16.5703125" customWidth="1"/>
    <col min="1029" max="1029" width="14.28515625" customWidth="1"/>
    <col min="1030" max="1030" width="15.28515625" customWidth="1"/>
    <col min="1031" max="1031" width="16" customWidth="1"/>
    <col min="1032" max="1032" width="16.7109375" customWidth="1"/>
    <col min="1033" max="1033" width="15" customWidth="1"/>
    <col min="1034" max="1034" width="13.140625" customWidth="1"/>
    <col min="1281" max="1281" width="1.5703125" customWidth="1"/>
    <col min="1282" max="1282" width="5.5703125" customWidth="1"/>
    <col min="1283" max="1283" width="29.42578125" customWidth="1"/>
    <col min="1284" max="1284" width="16.5703125" customWidth="1"/>
    <col min="1285" max="1285" width="14.28515625" customWidth="1"/>
    <col min="1286" max="1286" width="15.28515625" customWidth="1"/>
    <col min="1287" max="1287" width="16" customWidth="1"/>
    <col min="1288" max="1288" width="16.7109375" customWidth="1"/>
    <col min="1289" max="1289" width="15" customWidth="1"/>
    <col min="1290" max="1290" width="13.140625" customWidth="1"/>
    <col min="1537" max="1537" width="1.5703125" customWidth="1"/>
    <col min="1538" max="1538" width="5.5703125" customWidth="1"/>
    <col min="1539" max="1539" width="29.42578125" customWidth="1"/>
    <col min="1540" max="1540" width="16.5703125" customWidth="1"/>
    <col min="1541" max="1541" width="14.28515625" customWidth="1"/>
    <col min="1542" max="1542" width="15.28515625" customWidth="1"/>
    <col min="1543" max="1543" width="16" customWidth="1"/>
    <col min="1544" max="1544" width="16.7109375" customWidth="1"/>
    <col min="1545" max="1545" width="15" customWidth="1"/>
    <col min="1546" max="1546" width="13.140625" customWidth="1"/>
    <col min="1793" max="1793" width="1.5703125" customWidth="1"/>
    <col min="1794" max="1794" width="5.5703125" customWidth="1"/>
    <col min="1795" max="1795" width="29.42578125" customWidth="1"/>
    <col min="1796" max="1796" width="16.5703125" customWidth="1"/>
    <col min="1797" max="1797" width="14.28515625" customWidth="1"/>
    <col min="1798" max="1798" width="15.28515625" customWidth="1"/>
    <col min="1799" max="1799" width="16" customWidth="1"/>
    <col min="1800" max="1800" width="16.7109375" customWidth="1"/>
    <col min="1801" max="1801" width="15" customWidth="1"/>
    <col min="1802" max="1802" width="13.140625" customWidth="1"/>
    <col min="2049" max="2049" width="1.5703125" customWidth="1"/>
    <col min="2050" max="2050" width="5.5703125" customWidth="1"/>
    <col min="2051" max="2051" width="29.42578125" customWidth="1"/>
    <col min="2052" max="2052" width="16.5703125" customWidth="1"/>
    <col min="2053" max="2053" width="14.28515625" customWidth="1"/>
    <col min="2054" max="2054" width="15.28515625" customWidth="1"/>
    <col min="2055" max="2055" width="16" customWidth="1"/>
    <col min="2056" max="2056" width="16.7109375" customWidth="1"/>
    <col min="2057" max="2057" width="15" customWidth="1"/>
    <col min="2058" max="2058" width="13.140625" customWidth="1"/>
    <col min="2305" max="2305" width="1.5703125" customWidth="1"/>
    <col min="2306" max="2306" width="5.5703125" customWidth="1"/>
    <col min="2307" max="2307" width="29.42578125" customWidth="1"/>
    <col min="2308" max="2308" width="16.5703125" customWidth="1"/>
    <col min="2309" max="2309" width="14.28515625" customWidth="1"/>
    <col min="2310" max="2310" width="15.28515625" customWidth="1"/>
    <col min="2311" max="2311" width="16" customWidth="1"/>
    <col min="2312" max="2312" width="16.7109375" customWidth="1"/>
    <col min="2313" max="2313" width="15" customWidth="1"/>
    <col min="2314" max="2314" width="13.140625" customWidth="1"/>
    <col min="2561" max="2561" width="1.5703125" customWidth="1"/>
    <col min="2562" max="2562" width="5.5703125" customWidth="1"/>
    <col min="2563" max="2563" width="29.42578125" customWidth="1"/>
    <col min="2564" max="2564" width="16.5703125" customWidth="1"/>
    <col min="2565" max="2565" width="14.28515625" customWidth="1"/>
    <col min="2566" max="2566" width="15.28515625" customWidth="1"/>
    <col min="2567" max="2567" width="16" customWidth="1"/>
    <col min="2568" max="2568" width="16.7109375" customWidth="1"/>
    <col min="2569" max="2569" width="15" customWidth="1"/>
    <col min="2570" max="2570" width="13.140625" customWidth="1"/>
    <col min="2817" max="2817" width="1.5703125" customWidth="1"/>
    <col min="2818" max="2818" width="5.5703125" customWidth="1"/>
    <col min="2819" max="2819" width="29.42578125" customWidth="1"/>
    <col min="2820" max="2820" width="16.5703125" customWidth="1"/>
    <col min="2821" max="2821" width="14.28515625" customWidth="1"/>
    <col min="2822" max="2822" width="15.28515625" customWidth="1"/>
    <col min="2823" max="2823" width="16" customWidth="1"/>
    <col min="2824" max="2824" width="16.7109375" customWidth="1"/>
    <col min="2825" max="2825" width="15" customWidth="1"/>
    <col min="2826" max="2826" width="13.140625" customWidth="1"/>
    <col min="3073" max="3073" width="1.5703125" customWidth="1"/>
    <col min="3074" max="3074" width="5.5703125" customWidth="1"/>
    <col min="3075" max="3075" width="29.42578125" customWidth="1"/>
    <col min="3076" max="3076" width="16.5703125" customWidth="1"/>
    <col min="3077" max="3077" width="14.28515625" customWidth="1"/>
    <col min="3078" max="3078" width="15.28515625" customWidth="1"/>
    <col min="3079" max="3079" width="16" customWidth="1"/>
    <col min="3080" max="3080" width="16.7109375" customWidth="1"/>
    <col min="3081" max="3081" width="15" customWidth="1"/>
    <col min="3082" max="3082" width="13.140625" customWidth="1"/>
    <col min="3329" max="3329" width="1.5703125" customWidth="1"/>
    <col min="3330" max="3330" width="5.5703125" customWidth="1"/>
    <col min="3331" max="3331" width="29.42578125" customWidth="1"/>
    <col min="3332" max="3332" width="16.5703125" customWidth="1"/>
    <col min="3333" max="3333" width="14.28515625" customWidth="1"/>
    <col min="3334" max="3334" width="15.28515625" customWidth="1"/>
    <col min="3335" max="3335" width="16" customWidth="1"/>
    <col min="3336" max="3336" width="16.7109375" customWidth="1"/>
    <col min="3337" max="3337" width="15" customWidth="1"/>
    <col min="3338" max="3338" width="13.140625" customWidth="1"/>
    <col min="3585" max="3585" width="1.5703125" customWidth="1"/>
    <col min="3586" max="3586" width="5.5703125" customWidth="1"/>
    <col min="3587" max="3587" width="29.42578125" customWidth="1"/>
    <col min="3588" max="3588" width="16.5703125" customWidth="1"/>
    <col min="3589" max="3589" width="14.28515625" customWidth="1"/>
    <col min="3590" max="3590" width="15.28515625" customWidth="1"/>
    <col min="3591" max="3591" width="16" customWidth="1"/>
    <col min="3592" max="3592" width="16.7109375" customWidth="1"/>
    <col min="3593" max="3593" width="15" customWidth="1"/>
    <col min="3594" max="3594" width="13.140625" customWidth="1"/>
    <col min="3841" max="3841" width="1.5703125" customWidth="1"/>
    <col min="3842" max="3842" width="5.5703125" customWidth="1"/>
    <col min="3843" max="3843" width="29.42578125" customWidth="1"/>
    <col min="3844" max="3844" width="16.5703125" customWidth="1"/>
    <col min="3845" max="3845" width="14.28515625" customWidth="1"/>
    <col min="3846" max="3846" width="15.28515625" customWidth="1"/>
    <col min="3847" max="3847" width="16" customWidth="1"/>
    <col min="3848" max="3848" width="16.7109375" customWidth="1"/>
    <col min="3849" max="3849" width="15" customWidth="1"/>
    <col min="3850" max="3850" width="13.140625" customWidth="1"/>
    <col min="4097" max="4097" width="1.5703125" customWidth="1"/>
    <col min="4098" max="4098" width="5.5703125" customWidth="1"/>
    <col min="4099" max="4099" width="29.42578125" customWidth="1"/>
    <col min="4100" max="4100" width="16.5703125" customWidth="1"/>
    <col min="4101" max="4101" width="14.28515625" customWidth="1"/>
    <col min="4102" max="4102" width="15.28515625" customWidth="1"/>
    <col min="4103" max="4103" width="16" customWidth="1"/>
    <col min="4104" max="4104" width="16.7109375" customWidth="1"/>
    <col min="4105" max="4105" width="15" customWidth="1"/>
    <col min="4106" max="4106" width="13.140625" customWidth="1"/>
    <col min="4353" max="4353" width="1.5703125" customWidth="1"/>
    <col min="4354" max="4354" width="5.5703125" customWidth="1"/>
    <col min="4355" max="4355" width="29.42578125" customWidth="1"/>
    <col min="4356" max="4356" width="16.5703125" customWidth="1"/>
    <col min="4357" max="4357" width="14.28515625" customWidth="1"/>
    <col min="4358" max="4358" width="15.28515625" customWidth="1"/>
    <col min="4359" max="4359" width="16" customWidth="1"/>
    <col min="4360" max="4360" width="16.7109375" customWidth="1"/>
    <col min="4361" max="4361" width="15" customWidth="1"/>
    <col min="4362" max="4362" width="13.140625" customWidth="1"/>
    <col min="4609" max="4609" width="1.5703125" customWidth="1"/>
    <col min="4610" max="4610" width="5.5703125" customWidth="1"/>
    <col min="4611" max="4611" width="29.42578125" customWidth="1"/>
    <col min="4612" max="4612" width="16.5703125" customWidth="1"/>
    <col min="4613" max="4613" width="14.28515625" customWidth="1"/>
    <col min="4614" max="4614" width="15.28515625" customWidth="1"/>
    <col min="4615" max="4615" width="16" customWidth="1"/>
    <col min="4616" max="4616" width="16.7109375" customWidth="1"/>
    <col min="4617" max="4617" width="15" customWidth="1"/>
    <col min="4618" max="4618" width="13.140625" customWidth="1"/>
    <col min="4865" max="4865" width="1.5703125" customWidth="1"/>
    <col min="4866" max="4866" width="5.5703125" customWidth="1"/>
    <col min="4867" max="4867" width="29.42578125" customWidth="1"/>
    <col min="4868" max="4868" width="16.5703125" customWidth="1"/>
    <col min="4869" max="4869" width="14.28515625" customWidth="1"/>
    <col min="4870" max="4870" width="15.28515625" customWidth="1"/>
    <col min="4871" max="4871" width="16" customWidth="1"/>
    <col min="4872" max="4872" width="16.7109375" customWidth="1"/>
    <col min="4873" max="4873" width="15" customWidth="1"/>
    <col min="4874" max="4874" width="13.140625" customWidth="1"/>
    <col min="5121" max="5121" width="1.5703125" customWidth="1"/>
    <col min="5122" max="5122" width="5.5703125" customWidth="1"/>
    <col min="5123" max="5123" width="29.42578125" customWidth="1"/>
    <col min="5124" max="5124" width="16.5703125" customWidth="1"/>
    <col min="5125" max="5125" width="14.28515625" customWidth="1"/>
    <col min="5126" max="5126" width="15.28515625" customWidth="1"/>
    <col min="5127" max="5127" width="16" customWidth="1"/>
    <col min="5128" max="5128" width="16.7109375" customWidth="1"/>
    <col min="5129" max="5129" width="15" customWidth="1"/>
    <col min="5130" max="5130" width="13.140625" customWidth="1"/>
    <col min="5377" max="5377" width="1.5703125" customWidth="1"/>
    <col min="5378" max="5378" width="5.5703125" customWidth="1"/>
    <col min="5379" max="5379" width="29.42578125" customWidth="1"/>
    <col min="5380" max="5380" width="16.5703125" customWidth="1"/>
    <col min="5381" max="5381" width="14.28515625" customWidth="1"/>
    <col min="5382" max="5382" width="15.28515625" customWidth="1"/>
    <col min="5383" max="5383" width="16" customWidth="1"/>
    <col min="5384" max="5384" width="16.7109375" customWidth="1"/>
    <col min="5385" max="5385" width="15" customWidth="1"/>
    <col min="5386" max="5386" width="13.140625" customWidth="1"/>
    <col min="5633" max="5633" width="1.5703125" customWidth="1"/>
    <col min="5634" max="5634" width="5.5703125" customWidth="1"/>
    <col min="5635" max="5635" width="29.42578125" customWidth="1"/>
    <col min="5636" max="5636" width="16.5703125" customWidth="1"/>
    <col min="5637" max="5637" width="14.28515625" customWidth="1"/>
    <col min="5638" max="5638" width="15.28515625" customWidth="1"/>
    <col min="5639" max="5639" width="16" customWidth="1"/>
    <col min="5640" max="5640" width="16.7109375" customWidth="1"/>
    <col min="5641" max="5641" width="15" customWidth="1"/>
    <col min="5642" max="5642" width="13.140625" customWidth="1"/>
    <col min="5889" max="5889" width="1.5703125" customWidth="1"/>
    <col min="5890" max="5890" width="5.5703125" customWidth="1"/>
    <col min="5891" max="5891" width="29.42578125" customWidth="1"/>
    <col min="5892" max="5892" width="16.5703125" customWidth="1"/>
    <col min="5893" max="5893" width="14.28515625" customWidth="1"/>
    <col min="5894" max="5894" width="15.28515625" customWidth="1"/>
    <col min="5895" max="5895" width="16" customWidth="1"/>
    <col min="5896" max="5896" width="16.7109375" customWidth="1"/>
    <col min="5897" max="5897" width="15" customWidth="1"/>
    <col min="5898" max="5898" width="13.140625" customWidth="1"/>
    <col min="6145" max="6145" width="1.5703125" customWidth="1"/>
    <col min="6146" max="6146" width="5.5703125" customWidth="1"/>
    <col min="6147" max="6147" width="29.42578125" customWidth="1"/>
    <col min="6148" max="6148" width="16.5703125" customWidth="1"/>
    <col min="6149" max="6149" width="14.28515625" customWidth="1"/>
    <col min="6150" max="6150" width="15.28515625" customWidth="1"/>
    <col min="6151" max="6151" width="16" customWidth="1"/>
    <col min="6152" max="6152" width="16.7109375" customWidth="1"/>
    <col min="6153" max="6153" width="15" customWidth="1"/>
    <col min="6154" max="6154" width="13.140625" customWidth="1"/>
    <col min="6401" max="6401" width="1.5703125" customWidth="1"/>
    <col min="6402" max="6402" width="5.5703125" customWidth="1"/>
    <col min="6403" max="6403" width="29.42578125" customWidth="1"/>
    <col min="6404" max="6404" width="16.5703125" customWidth="1"/>
    <col min="6405" max="6405" width="14.28515625" customWidth="1"/>
    <col min="6406" max="6406" width="15.28515625" customWidth="1"/>
    <col min="6407" max="6407" width="16" customWidth="1"/>
    <col min="6408" max="6408" width="16.7109375" customWidth="1"/>
    <col min="6409" max="6409" width="15" customWidth="1"/>
    <col min="6410" max="6410" width="13.140625" customWidth="1"/>
    <col min="6657" max="6657" width="1.5703125" customWidth="1"/>
    <col min="6658" max="6658" width="5.5703125" customWidth="1"/>
    <col min="6659" max="6659" width="29.42578125" customWidth="1"/>
    <col min="6660" max="6660" width="16.5703125" customWidth="1"/>
    <col min="6661" max="6661" width="14.28515625" customWidth="1"/>
    <col min="6662" max="6662" width="15.28515625" customWidth="1"/>
    <col min="6663" max="6663" width="16" customWidth="1"/>
    <col min="6664" max="6664" width="16.7109375" customWidth="1"/>
    <col min="6665" max="6665" width="15" customWidth="1"/>
    <col min="6666" max="6666" width="13.140625" customWidth="1"/>
    <col min="6913" max="6913" width="1.5703125" customWidth="1"/>
    <col min="6914" max="6914" width="5.5703125" customWidth="1"/>
    <col min="6915" max="6915" width="29.42578125" customWidth="1"/>
    <col min="6916" max="6916" width="16.5703125" customWidth="1"/>
    <col min="6917" max="6917" width="14.28515625" customWidth="1"/>
    <col min="6918" max="6918" width="15.28515625" customWidth="1"/>
    <col min="6919" max="6919" width="16" customWidth="1"/>
    <col min="6920" max="6920" width="16.7109375" customWidth="1"/>
    <col min="6921" max="6921" width="15" customWidth="1"/>
    <col min="6922" max="6922" width="13.140625" customWidth="1"/>
    <col min="7169" max="7169" width="1.5703125" customWidth="1"/>
    <col min="7170" max="7170" width="5.5703125" customWidth="1"/>
    <col min="7171" max="7171" width="29.42578125" customWidth="1"/>
    <col min="7172" max="7172" width="16.5703125" customWidth="1"/>
    <col min="7173" max="7173" width="14.28515625" customWidth="1"/>
    <col min="7174" max="7174" width="15.28515625" customWidth="1"/>
    <col min="7175" max="7175" width="16" customWidth="1"/>
    <col min="7176" max="7176" width="16.7109375" customWidth="1"/>
    <col min="7177" max="7177" width="15" customWidth="1"/>
    <col min="7178" max="7178" width="13.140625" customWidth="1"/>
    <col min="7425" max="7425" width="1.5703125" customWidth="1"/>
    <col min="7426" max="7426" width="5.5703125" customWidth="1"/>
    <col min="7427" max="7427" width="29.42578125" customWidth="1"/>
    <col min="7428" max="7428" width="16.5703125" customWidth="1"/>
    <col min="7429" max="7429" width="14.28515625" customWidth="1"/>
    <col min="7430" max="7430" width="15.28515625" customWidth="1"/>
    <col min="7431" max="7431" width="16" customWidth="1"/>
    <col min="7432" max="7432" width="16.7109375" customWidth="1"/>
    <col min="7433" max="7433" width="15" customWidth="1"/>
    <col min="7434" max="7434" width="13.140625" customWidth="1"/>
    <col min="7681" max="7681" width="1.5703125" customWidth="1"/>
    <col min="7682" max="7682" width="5.5703125" customWidth="1"/>
    <col min="7683" max="7683" width="29.42578125" customWidth="1"/>
    <col min="7684" max="7684" width="16.5703125" customWidth="1"/>
    <col min="7685" max="7685" width="14.28515625" customWidth="1"/>
    <col min="7686" max="7686" width="15.28515625" customWidth="1"/>
    <col min="7687" max="7687" width="16" customWidth="1"/>
    <col min="7688" max="7688" width="16.7109375" customWidth="1"/>
    <col min="7689" max="7689" width="15" customWidth="1"/>
    <col min="7690" max="7690" width="13.140625" customWidth="1"/>
    <col min="7937" max="7937" width="1.5703125" customWidth="1"/>
    <col min="7938" max="7938" width="5.5703125" customWidth="1"/>
    <col min="7939" max="7939" width="29.42578125" customWidth="1"/>
    <col min="7940" max="7940" width="16.5703125" customWidth="1"/>
    <col min="7941" max="7941" width="14.28515625" customWidth="1"/>
    <col min="7942" max="7942" width="15.28515625" customWidth="1"/>
    <col min="7943" max="7943" width="16" customWidth="1"/>
    <col min="7944" max="7944" width="16.7109375" customWidth="1"/>
    <col min="7945" max="7945" width="15" customWidth="1"/>
    <col min="7946" max="7946" width="13.140625" customWidth="1"/>
    <col min="8193" max="8193" width="1.5703125" customWidth="1"/>
    <col min="8194" max="8194" width="5.5703125" customWidth="1"/>
    <col min="8195" max="8195" width="29.42578125" customWidth="1"/>
    <col min="8196" max="8196" width="16.5703125" customWidth="1"/>
    <col min="8197" max="8197" width="14.28515625" customWidth="1"/>
    <col min="8198" max="8198" width="15.28515625" customWidth="1"/>
    <col min="8199" max="8199" width="16" customWidth="1"/>
    <col min="8200" max="8200" width="16.7109375" customWidth="1"/>
    <col min="8201" max="8201" width="15" customWidth="1"/>
    <col min="8202" max="8202" width="13.140625" customWidth="1"/>
    <col min="8449" max="8449" width="1.5703125" customWidth="1"/>
    <col min="8450" max="8450" width="5.5703125" customWidth="1"/>
    <col min="8451" max="8451" width="29.42578125" customWidth="1"/>
    <col min="8452" max="8452" width="16.5703125" customWidth="1"/>
    <col min="8453" max="8453" width="14.28515625" customWidth="1"/>
    <col min="8454" max="8454" width="15.28515625" customWidth="1"/>
    <col min="8455" max="8455" width="16" customWidth="1"/>
    <col min="8456" max="8456" width="16.7109375" customWidth="1"/>
    <col min="8457" max="8457" width="15" customWidth="1"/>
    <col min="8458" max="8458" width="13.140625" customWidth="1"/>
    <col min="8705" max="8705" width="1.5703125" customWidth="1"/>
    <col min="8706" max="8706" width="5.5703125" customWidth="1"/>
    <col min="8707" max="8707" width="29.42578125" customWidth="1"/>
    <col min="8708" max="8708" width="16.5703125" customWidth="1"/>
    <col min="8709" max="8709" width="14.28515625" customWidth="1"/>
    <col min="8710" max="8710" width="15.28515625" customWidth="1"/>
    <col min="8711" max="8711" width="16" customWidth="1"/>
    <col min="8712" max="8712" width="16.7109375" customWidth="1"/>
    <col min="8713" max="8713" width="15" customWidth="1"/>
    <col min="8714" max="8714" width="13.140625" customWidth="1"/>
    <col min="8961" max="8961" width="1.5703125" customWidth="1"/>
    <col min="8962" max="8962" width="5.5703125" customWidth="1"/>
    <col min="8963" max="8963" width="29.42578125" customWidth="1"/>
    <col min="8964" max="8964" width="16.5703125" customWidth="1"/>
    <col min="8965" max="8965" width="14.28515625" customWidth="1"/>
    <col min="8966" max="8966" width="15.28515625" customWidth="1"/>
    <col min="8967" max="8967" width="16" customWidth="1"/>
    <col min="8968" max="8968" width="16.7109375" customWidth="1"/>
    <col min="8969" max="8969" width="15" customWidth="1"/>
    <col min="8970" max="8970" width="13.140625" customWidth="1"/>
    <col min="9217" max="9217" width="1.5703125" customWidth="1"/>
    <col min="9218" max="9218" width="5.5703125" customWidth="1"/>
    <col min="9219" max="9219" width="29.42578125" customWidth="1"/>
    <col min="9220" max="9220" width="16.5703125" customWidth="1"/>
    <col min="9221" max="9221" width="14.28515625" customWidth="1"/>
    <col min="9222" max="9222" width="15.28515625" customWidth="1"/>
    <col min="9223" max="9223" width="16" customWidth="1"/>
    <col min="9224" max="9224" width="16.7109375" customWidth="1"/>
    <col min="9225" max="9225" width="15" customWidth="1"/>
    <col min="9226" max="9226" width="13.140625" customWidth="1"/>
    <col min="9473" max="9473" width="1.5703125" customWidth="1"/>
    <col min="9474" max="9474" width="5.5703125" customWidth="1"/>
    <col min="9475" max="9475" width="29.42578125" customWidth="1"/>
    <col min="9476" max="9476" width="16.5703125" customWidth="1"/>
    <col min="9477" max="9477" width="14.28515625" customWidth="1"/>
    <col min="9478" max="9478" width="15.28515625" customWidth="1"/>
    <col min="9479" max="9479" width="16" customWidth="1"/>
    <col min="9480" max="9480" width="16.7109375" customWidth="1"/>
    <col min="9481" max="9481" width="15" customWidth="1"/>
    <col min="9482" max="9482" width="13.140625" customWidth="1"/>
    <col min="9729" max="9729" width="1.5703125" customWidth="1"/>
    <col min="9730" max="9730" width="5.5703125" customWidth="1"/>
    <col min="9731" max="9731" width="29.42578125" customWidth="1"/>
    <col min="9732" max="9732" width="16.5703125" customWidth="1"/>
    <col min="9733" max="9733" width="14.28515625" customWidth="1"/>
    <col min="9734" max="9734" width="15.28515625" customWidth="1"/>
    <col min="9735" max="9735" width="16" customWidth="1"/>
    <col min="9736" max="9736" width="16.7109375" customWidth="1"/>
    <col min="9737" max="9737" width="15" customWidth="1"/>
    <col min="9738" max="9738" width="13.140625" customWidth="1"/>
    <col min="9985" max="9985" width="1.5703125" customWidth="1"/>
    <col min="9986" max="9986" width="5.5703125" customWidth="1"/>
    <col min="9987" max="9987" width="29.42578125" customWidth="1"/>
    <col min="9988" max="9988" width="16.5703125" customWidth="1"/>
    <col min="9989" max="9989" width="14.28515625" customWidth="1"/>
    <col min="9990" max="9990" width="15.28515625" customWidth="1"/>
    <col min="9991" max="9991" width="16" customWidth="1"/>
    <col min="9992" max="9992" width="16.7109375" customWidth="1"/>
    <col min="9993" max="9993" width="15" customWidth="1"/>
    <col min="9994" max="9994" width="13.140625" customWidth="1"/>
    <col min="10241" max="10241" width="1.5703125" customWidth="1"/>
    <col min="10242" max="10242" width="5.5703125" customWidth="1"/>
    <col min="10243" max="10243" width="29.42578125" customWidth="1"/>
    <col min="10244" max="10244" width="16.5703125" customWidth="1"/>
    <col min="10245" max="10245" width="14.28515625" customWidth="1"/>
    <col min="10246" max="10246" width="15.28515625" customWidth="1"/>
    <col min="10247" max="10247" width="16" customWidth="1"/>
    <col min="10248" max="10248" width="16.7109375" customWidth="1"/>
    <col min="10249" max="10249" width="15" customWidth="1"/>
    <col min="10250" max="10250" width="13.140625" customWidth="1"/>
    <col min="10497" max="10497" width="1.5703125" customWidth="1"/>
    <col min="10498" max="10498" width="5.5703125" customWidth="1"/>
    <col min="10499" max="10499" width="29.42578125" customWidth="1"/>
    <col min="10500" max="10500" width="16.5703125" customWidth="1"/>
    <col min="10501" max="10501" width="14.28515625" customWidth="1"/>
    <col min="10502" max="10502" width="15.28515625" customWidth="1"/>
    <col min="10503" max="10503" width="16" customWidth="1"/>
    <col min="10504" max="10504" width="16.7109375" customWidth="1"/>
    <col min="10505" max="10505" width="15" customWidth="1"/>
    <col min="10506" max="10506" width="13.140625" customWidth="1"/>
    <col min="10753" max="10753" width="1.5703125" customWidth="1"/>
    <col min="10754" max="10754" width="5.5703125" customWidth="1"/>
    <col min="10755" max="10755" width="29.42578125" customWidth="1"/>
    <col min="10756" max="10756" width="16.5703125" customWidth="1"/>
    <col min="10757" max="10757" width="14.28515625" customWidth="1"/>
    <col min="10758" max="10758" width="15.28515625" customWidth="1"/>
    <col min="10759" max="10759" width="16" customWidth="1"/>
    <col min="10760" max="10760" width="16.7109375" customWidth="1"/>
    <col min="10761" max="10761" width="15" customWidth="1"/>
    <col min="10762" max="10762" width="13.140625" customWidth="1"/>
    <col min="11009" max="11009" width="1.5703125" customWidth="1"/>
    <col min="11010" max="11010" width="5.5703125" customWidth="1"/>
    <col min="11011" max="11011" width="29.42578125" customWidth="1"/>
    <col min="11012" max="11012" width="16.5703125" customWidth="1"/>
    <col min="11013" max="11013" width="14.28515625" customWidth="1"/>
    <col min="11014" max="11014" width="15.28515625" customWidth="1"/>
    <col min="11015" max="11015" width="16" customWidth="1"/>
    <col min="11016" max="11016" width="16.7109375" customWidth="1"/>
    <col min="11017" max="11017" width="15" customWidth="1"/>
    <col min="11018" max="11018" width="13.140625" customWidth="1"/>
    <col min="11265" max="11265" width="1.5703125" customWidth="1"/>
    <col min="11266" max="11266" width="5.5703125" customWidth="1"/>
    <col min="11267" max="11267" width="29.42578125" customWidth="1"/>
    <col min="11268" max="11268" width="16.5703125" customWidth="1"/>
    <col min="11269" max="11269" width="14.28515625" customWidth="1"/>
    <col min="11270" max="11270" width="15.28515625" customWidth="1"/>
    <col min="11271" max="11271" width="16" customWidth="1"/>
    <col min="11272" max="11272" width="16.7109375" customWidth="1"/>
    <col min="11273" max="11273" width="15" customWidth="1"/>
    <col min="11274" max="11274" width="13.140625" customWidth="1"/>
    <col min="11521" max="11521" width="1.5703125" customWidth="1"/>
    <col min="11522" max="11522" width="5.5703125" customWidth="1"/>
    <col min="11523" max="11523" width="29.42578125" customWidth="1"/>
    <col min="11524" max="11524" width="16.5703125" customWidth="1"/>
    <col min="11525" max="11525" width="14.28515625" customWidth="1"/>
    <col min="11526" max="11526" width="15.28515625" customWidth="1"/>
    <col min="11527" max="11527" width="16" customWidth="1"/>
    <col min="11528" max="11528" width="16.7109375" customWidth="1"/>
    <col min="11529" max="11529" width="15" customWidth="1"/>
    <col min="11530" max="11530" width="13.140625" customWidth="1"/>
    <col min="11777" max="11777" width="1.5703125" customWidth="1"/>
    <col min="11778" max="11778" width="5.5703125" customWidth="1"/>
    <col min="11779" max="11779" width="29.42578125" customWidth="1"/>
    <col min="11780" max="11780" width="16.5703125" customWidth="1"/>
    <col min="11781" max="11781" width="14.28515625" customWidth="1"/>
    <col min="11782" max="11782" width="15.28515625" customWidth="1"/>
    <col min="11783" max="11783" width="16" customWidth="1"/>
    <col min="11784" max="11784" width="16.7109375" customWidth="1"/>
    <col min="11785" max="11785" width="15" customWidth="1"/>
    <col min="11786" max="11786" width="13.140625" customWidth="1"/>
    <col min="12033" max="12033" width="1.5703125" customWidth="1"/>
    <col min="12034" max="12034" width="5.5703125" customWidth="1"/>
    <col min="12035" max="12035" width="29.42578125" customWidth="1"/>
    <col min="12036" max="12036" width="16.5703125" customWidth="1"/>
    <col min="12037" max="12037" width="14.28515625" customWidth="1"/>
    <col min="12038" max="12038" width="15.28515625" customWidth="1"/>
    <col min="12039" max="12039" width="16" customWidth="1"/>
    <col min="12040" max="12040" width="16.7109375" customWidth="1"/>
    <col min="12041" max="12041" width="15" customWidth="1"/>
    <col min="12042" max="12042" width="13.140625" customWidth="1"/>
    <col min="12289" max="12289" width="1.5703125" customWidth="1"/>
    <col min="12290" max="12290" width="5.5703125" customWidth="1"/>
    <col min="12291" max="12291" width="29.42578125" customWidth="1"/>
    <col min="12292" max="12292" width="16.5703125" customWidth="1"/>
    <col min="12293" max="12293" width="14.28515625" customWidth="1"/>
    <col min="12294" max="12294" width="15.28515625" customWidth="1"/>
    <col min="12295" max="12295" width="16" customWidth="1"/>
    <col min="12296" max="12296" width="16.7109375" customWidth="1"/>
    <col min="12297" max="12297" width="15" customWidth="1"/>
    <col min="12298" max="12298" width="13.140625" customWidth="1"/>
    <col min="12545" max="12545" width="1.5703125" customWidth="1"/>
    <col min="12546" max="12546" width="5.5703125" customWidth="1"/>
    <col min="12547" max="12547" width="29.42578125" customWidth="1"/>
    <col min="12548" max="12548" width="16.5703125" customWidth="1"/>
    <col min="12549" max="12549" width="14.28515625" customWidth="1"/>
    <col min="12550" max="12550" width="15.28515625" customWidth="1"/>
    <col min="12551" max="12551" width="16" customWidth="1"/>
    <col min="12552" max="12552" width="16.7109375" customWidth="1"/>
    <col min="12553" max="12553" width="15" customWidth="1"/>
    <col min="12554" max="12554" width="13.140625" customWidth="1"/>
    <col min="12801" max="12801" width="1.5703125" customWidth="1"/>
    <col min="12802" max="12802" width="5.5703125" customWidth="1"/>
    <col min="12803" max="12803" width="29.42578125" customWidth="1"/>
    <col min="12804" max="12804" width="16.5703125" customWidth="1"/>
    <col min="12805" max="12805" width="14.28515625" customWidth="1"/>
    <col min="12806" max="12806" width="15.28515625" customWidth="1"/>
    <col min="12807" max="12807" width="16" customWidth="1"/>
    <col min="12808" max="12808" width="16.7109375" customWidth="1"/>
    <col min="12809" max="12809" width="15" customWidth="1"/>
    <col min="12810" max="12810" width="13.140625" customWidth="1"/>
    <col min="13057" max="13057" width="1.5703125" customWidth="1"/>
    <col min="13058" max="13058" width="5.5703125" customWidth="1"/>
    <col min="13059" max="13059" width="29.42578125" customWidth="1"/>
    <col min="13060" max="13060" width="16.5703125" customWidth="1"/>
    <col min="13061" max="13061" width="14.28515625" customWidth="1"/>
    <col min="13062" max="13062" width="15.28515625" customWidth="1"/>
    <col min="13063" max="13063" width="16" customWidth="1"/>
    <col min="13064" max="13064" width="16.7109375" customWidth="1"/>
    <col min="13065" max="13065" width="15" customWidth="1"/>
    <col min="13066" max="13066" width="13.140625" customWidth="1"/>
    <col min="13313" max="13313" width="1.5703125" customWidth="1"/>
    <col min="13314" max="13314" width="5.5703125" customWidth="1"/>
    <col min="13315" max="13315" width="29.42578125" customWidth="1"/>
    <col min="13316" max="13316" width="16.5703125" customWidth="1"/>
    <col min="13317" max="13317" width="14.28515625" customWidth="1"/>
    <col min="13318" max="13318" width="15.28515625" customWidth="1"/>
    <col min="13319" max="13319" width="16" customWidth="1"/>
    <col min="13320" max="13320" width="16.7109375" customWidth="1"/>
    <col min="13321" max="13321" width="15" customWidth="1"/>
    <col min="13322" max="13322" width="13.140625" customWidth="1"/>
    <col min="13569" max="13569" width="1.5703125" customWidth="1"/>
    <col min="13570" max="13570" width="5.5703125" customWidth="1"/>
    <col min="13571" max="13571" width="29.42578125" customWidth="1"/>
    <col min="13572" max="13572" width="16.5703125" customWidth="1"/>
    <col min="13573" max="13573" width="14.28515625" customWidth="1"/>
    <col min="13574" max="13574" width="15.28515625" customWidth="1"/>
    <col min="13575" max="13575" width="16" customWidth="1"/>
    <col min="13576" max="13576" width="16.7109375" customWidth="1"/>
    <col min="13577" max="13577" width="15" customWidth="1"/>
    <col min="13578" max="13578" width="13.140625" customWidth="1"/>
    <col min="13825" max="13825" width="1.5703125" customWidth="1"/>
    <col min="13826" max="13826" width="5.5703125" customWidth="1"/>
    <col min="13827" max="13827" width="29.42578125" customWidth="1"/>
    <col min="13828" max="13828" width="16.5703125" customWidth="1"/>
    <col min="13829" max="13829" width="14.28515625" customWidth="1"/>
    <col min="13830" max="13830" width="15.28515625" customWidth="1"/>
    <col min="13831" max="13831" width="16" customWidth="1"/>
    <col min="13832" max="13832" width="16.7109375" customWidth="1"/>
    <col min="13833" max="13833" width="15" customWidth="1"/>
    <col min="13834" max="13834" width="13.140625" customWidth="1"/>
    <col min="14081" max="14081" width="1.5703125" customWidth="1"/>
    <col min="14082" max="14082" width="5.5703125" customWidth="1"/>
    <col min="14083" max="14083" width="29.42578125" customWidth="1"/>
    <col min="14084" max="14084" width="16.5703125" customWidth="1"/>
    <col min="14085" max="14085" width="14.28515625" customWidth="1"/>
    <col min="14086" max="14086" width="15.28515625" customWidth="1"/>
    <col min="14087" max="14087" width="16" customWidth="1"/>
    <col min="14088" max="14088" width="16.7109375" customWidth="1"/>
    <col min="14089" max="14089" width="15" customWidth="1"/>
    <col min="14090" max="14090" width="13.140625" customWidth="1"/>
    <col min="14337" max="14337" width="1.5703125" customWidth="1"/>
    <col min="14338" max="14338" width="5.5703125" customWidth="1"/>
    <col min="14339" max="14339" width="29.42578125" customWidth="1"/>
    <col min="14340" max="14340" width="16.5703125" customWidth="1"/>
    <col min="14341" max="14341" width="14.28515625" customWidth="1"/>
    <col min="14342" max="14342" width="15.28515625" customWidth="1"/>
    <col min="14343" max="14343" width="16" customWidth="1"/>
    <col min="14344" max="14344" width="16.7109375" customWidth="1"/>
    <col min="14345" max="14345" width="15" customWidth="1"/>
    <col min="14346" max="14346" width="13.140625" customWidth="1"/>
    <col min="14593" max="14593" width="1.5703125" customWidth="1"/>
    <col min="14594" max="14594" width="5.5703125" customWidth="1"/>
    <col min="14595" max="14595" width="29.42578125" customWidth="1"/>
    <col min="14596" max="14596" width="16.5703125" customWidth="1"/>
    <col min="14597" max="14597" width="14.28515625" customWidth="1"/>
    <col min="14598" max="14598" width="15.28515625" customWidth="1"/>
    <col min="14599" max="14599" width="16" customWidth="1"/>
    <col min="14600" max="14600" width="16.7109375" customWidth="1"/>
    <col min="14601" max="14601" width="15" customWidth="1"/>
    <col min="14602" max="14602" width="13.140625" customWidth="1"/>
    <col min="14849" max="14849" width="1.5703125" customWidth="1"/>
    <col min="14850" max="14850" width="5.5703125" customWidth="1"/>
    <col min="14851" max="14851" width="29.42578125" customWidth="1"/>
    <col min="14852" max="14852" width="16.5703125" customWidth="1"/>
    <col min="14853" max="14853" width="14.28515625" customWidth="1"/>
    <col min="14854" max="14854" width="15.28515625" customWidth="1"/>
    <col min="14855" max="14855" width="16" customWidth="1"/>
    <col min="14856" max="14856" width="16.7109375" customWidth="1"/>
    <col min="14857" max="14857" width="15" customWidth="1"/>
    <col min="14858" max="14858" width="13.140625" customWidth="1"/>
    <col min="15105" max="15105" width="1.5703125" customWidth="1"/>
    <col min="15106" max="15106" width="5.5703125" customWidth="1"/>
    <col min="15107" max="15107" width="29.42578125" customWidth="1"/>
    <col min="15108" max="15108" width="16.5703125" customWidth="1"/>
    <col min="15109" max="15109" width="14.28515625" customWidth="1"/>
    <col min="15110" max="15110" width="15.28515625" customWidth="1"/>
    <col min="15111" max="15111" width="16" customWidth="1"/>
    <col min="15112" max="15112" width="16.7109375" customWidth="1"/>
    <col min="15113" max="15113" width="15" customWidth="1"/>
    <col min="15114" max="15114" width="13.140625" customWidth="1"/>
    <col min="15361" max="15361" width="1.5703125" customWidth="1"/>
    <col min="15362" max="15362" width="5.5703125" customWidth="1"/>
    <col min="15363" max="15363" width="29.42578125" customWidth="1"/>
    <col min="15364" max="15364" width="16.5703125" customWidth="1"/>
    <col min="15365" max="15365" width="14.28515625" customWidth="1"/>
    <col min="15366" max="15366" width="15.28515625" customWidth="1"/>
    <col min="15367" max="15367" width="16" customWidth="1"/>
    <col min="15368" max="15368" width="16.7109375" customWidth="1"/>
    <col min="15369" max="15369" width="15" customWidth="1"/>
    <col min="15370" max="15370" width="13.140625" customWidth="1"/>
    <col min="15617" max="15617" width="1.5703125" customWidth="1"/>
    <col min="15618" max="15618" width="5.5703125" customWidth="1"/>
    <col min="15619" max="15619" width="29.42578125" customWidth="1"/>
    <col min="15620" max="15620" width="16.5703125" customWidth="1"/>
    <col min="15621" max="15621" width="14.28515625" customWidth="1"/>
    <col min="15622" max="15622" width="15.28515625" customWidth="1"/>
    <col min="15623" max="15623" width="16" customWidth="1"/>
    <col min="15624" max="15624" width="16.7109375" customWidth="1"/>
    <col min="15625" max="15625" width="15" customWidth="1"/>
    <col min="15626" max="15626" width="13.140625" customWidth="1"/>
    <col min="15873" max="15873" width="1.5703125" customWidth="1"/>
    <col min="15874" max="15874" width="5.5703125" customWidth="1"/>
    <col min="15875" max="15875" width="29.42578125" customWidth="1"/>
    <col min="15876" max="15876" width="16.5703125" customWidth="1"/>
    <col min="15877" max="15877" width="14.28515625" customWidth="1"/>
    <col min="15878" max="15878" width="15.28515625" customWidth="1"/>
    <col min="15879" max="15879" width="16" customWidth="1"/>
    <col min="15880" max="15880" width="16.7109375" customWidth="1"/>
    <col min="15881" max="15881" width="15" customWidth="1"/>
    <col min="15882" max="15882" width="13.140625" customWidth="1"/>
    <col min="16129" max="16129" width="1.5703125" customWidth="1"/>
    <col min="16130" max="16130" width="5.5703125" customWidth="1"/>
    <col min="16131" max="16131" width="29.42578125" customWidth="1"/>
    <col min="16132" max="16132" width="16.5703125" customWidth="1"/>
    <col min="16133" max="16133" width="14.28515625" customWidth="1"/>
    <col min="16134" max="16134" width="15.28515625" customWidth="1"/>
    <col min="16135" max="16135" width="16" customWidth="1"/>
    <col min="16136" max="16136" width="16.7109375" customWidth="1"/>
    <col min="16137" max="16137" width="15" customWidth="1"/>
    <col min="16138" max="16138" width="13.140625" customWidth="1"/>
  </cols>
  <sheetData>
    <row r="1" spans="2:10" ht="4.5" customHeight="1"/>
    <row r="2" spans="2:10" ht="15" customHeight="1">
      <c r="B2" s="145" t="s">
        <v>71</v>
      </c>
      <c r="C2" s="145"/>
      <c r="D2" s="145"/>
      <c r="E2" s="145"/>
      <c r="F2" s="145"/>
      <c r="G2" s="145"/>
      <c r="H2" s="145"/>
      <c r="I2" s="145"/>
      <c r="J2" s="145"/>
    </row>
    <row r="3" spans="2:10" ht="15" customHeight="1">
      <c r="B3" s="146" t="s">
        <v>72</v>
      </c>
      <c r="C3" s="146"/>
      <c r="D3" s="146"/>
      <c r="E3" s="146"/>
      <c r="F3" s="146"/>
      <c r="G3" s="146"/>
      <c r="H3" s="146"/>
      <c r="I3" s="146"/>
      <c r="J3" s="146"/>
    </row>
    <row r="4" spans="2:10" ht="10.5" customHeight="1">
      <c r="B4" s="147" t="s">
        <v>73</v>
      </c>
      <c r="C4" s="147"/>
      <c r="D4" s="147"/>
      <c r="E4" s="147"/>
      <c r="F4" s="147"/>
      <c r="G4" s="147"/>
      <c r="H4" s="147"/>
      <c r="I4" s="147"/>
      <c r="J4" s="147"/>
    </row>
    <row r="5" spans="2:10" ht="12" customHeight="1"/>
    <row r="6" spans="2:10" ht="15" customHeight="1" thickBot="1">
      <c r="B6" s="148" t="s">
        <v>74</v>
      </c>
    </row>
    <row r="7" spans="2:10" ht="15" customHeight="1" thickTop="1">
      <c r="B7" s="149" t="s">
        <v>5</v>
      </c>
      <c r="C7" s="150" t="s">
        <v>75</v>
      </c>
      <c r="D7" s="151" t="s">
        <v>76</v>
      </c>
      <c r="E7" s="152" t="s">
        <v>77</v>
      </c>
      <c r="F7" s="153"/>
      <c r="G7" s="151" t="s">
        <v>78</v>
      </c>
      <c r="H7" s="151" t="s">
        <v>79</v>
      </c>
      <c r="I7" s="154" t="s">
        <v>80</v>
      </c>
      <c r="J7" s="155" t="s">
        <v>81</v>
      </c>
    </row>
    <row r="8" spans="2:10" ht="28.5" customHeight="1" thickBot="1">
      <c r="B8" s="156"/>
      <c r="C8" s="157"/>
      <c r="D8" s="158"/>
      <c r="E8" s="159" t="s">
        <v>82</v>
      </c>
      <c r="F8" s="160"/>
      <c r="G8" s="158"/>
      <c r="H8" s="158"/>
      <c r="I8" s="161"/>
      <c r="J8" s="162"/>
    </row>
    <row r="9" spans="2:10" ht="14.1" customHeight="1" thickTop="1">
      <c r="B9" s="163">
        <v>1</v>
      </c>
      <c r="C9" s="164" t="s">
        <v>83</v>
      </c>
      <c r="D9" s="165">
        <v>4000000</v>
      </c>
      <c r="E9" s="165">
        <f>20*400000</f>
        <v>8000000</v>
      </c>
      <c r="F9" s="165" t="s">
        <v>84</v>
      </c>
      <c r="G9" s="165">
        <v>250000</v>
      </c>
      <c r="H9" s="165">
        <f>D9+E9+G9</f>
        <v>12250000</v>
      </c>
      <c r="I9" s="165">
        <v>25000000</v>
      </c>
      <c r="J9" s="166">
        <f>H9+I9</f>
        <v>37250000</v>
      </c>
    </row>
    <row r="10" spans="2:10" ht="14.1" customHeight="1">
      <c r="B10" s="167">
        <v>2</v>
      </c>
      <c r="C10" s="168" t="s">
        <v>85</v>
      </c>
      <c r="D10" s="169">
        <v>4000000</v>
      </c>
      <c r="E10" s="169">
        <f>20*400000</f>
        <v>8000000</v>
      </c>
      <c r="F10" s="169" t="s">
        <v>84</v>
      </c>
      <c r="G10" s="169">
        <v>840000</v>
      </c>
      <c r="H10" s="169">
        <f>D10+E10+G10</f>
        <v>12840000</v>
      </c>
      <c r="I10" s="169">
        <v>25000000</v>
      </c>
      <c r="J10" s="170">
        <f>H10+I10</f>
        <v>37840000</v>
      </c>
    </row>
    <row r="11" spans="2:10" ht="14.1" customHeight="1">
      <c r="B11" s="167">
        <v>3</v>
      </c>
      <c r="C11" s="168" t="s">
        <v>86</v>
      </c>
      <c r="D11" s="169">
        <v>4000000</v>
      </c>
      <c r="E11" s="169">
        <f>20*400000</f>
        <v>8000000</v>
      </c>
      <c r="F11" s="169" t="s">
        <v>84</v>
      </c>
      <c r="G11" s="169">
        <v>0</v>
      </c>
      <c r="H11" s="169">
        <f>D11+E11+G11</f>
        <v>12000000</v>
      </c>
      <c r="I11" s="169">
        <v>25000000</v>
      </c>
      <c r="J11" s="170">
        <f>H11+I11</f>
        <v>37000000</v>
      </c>
    </row>
    <row r="12" spans="2:10" ht="14.1" customHeight="1">
      <c r="B12" s="167">
        <v>4</v>
      </c>
      <c r="C12" s="168" t="s">
        <v>87</v>
      </c>
      <c r="D12" s="169">
        <v>4000000</v>
      </c>
      <c r="E12" s="169">
        <f>20*400000</f>
        <v>8000000</v>
      </c>
      <c r="F12" s="169" t="s">
        <v>84</v>
      </c>
      <c r="G12" s="169">
        <v>200000</v>
      </c>
      <c r="H12" s="169">
        <f>D12+E12+G12</f>
        <v>12200000</v>
      </c>
      <c r="I12" s="169">
        <v>25000000</v>
      </c>
      <c r="J12" s="170">
        <f>H12+I12</f>
        <v>37200000</v>
      </c>
    </row>
    <row r="13" spans="2:10" ht="14.1" customHeight="1" thickBot="1">
      <c r="B13" s="171">
        <v>5</v>
      </c>
      <c r="C13" s="172" t="s">
        <v>88</v>
      </c>
      <c r="D13" s="173">
        <v>4000000</v>
      </c>
      <c r="E13" s="173">
        <f>22*400000</f>
        <v>8800000</v>
      </c>
      <c r="F13" s="173" t="s">
        <v>89</v>
      </c>
      <c r="G13" s="173">
        <v>400000</v>
      </c>
      <c r="H13" s="173">
        <f>D13+E13+G13</f>
        <v>13200000</v>
      </c>
      <c r="I13" s="173">
        <v>25000000</v>
      </c>
      <c r="J13" s="174">
        <f>H13+I13</f>
        <v>38200000</v>
      </c>
    </row>
    <row r="14" spans="2:10" ht="15" customHeight="1" thickTop="1" thickBot="1">
      <c r="B14" s="175"/>
      <c r="C14" s="175"/>
      <c r="D14" s="175"/>
      <c r="E14" s="175"/>
      <c r="F14" s="175"/>
      <c r="G14" s="175"/>
      <c r="H14" s="175"/>
      <c r="I14" s="175"/>
      <c r="J14" s="175"/>
    </row>
    <row r="15" spans="2:10" ht="15" customHeight="1" thickTop="1">
      <c r="B15" s="176" t="s">
        <v>5</v>
      </c>
      <c r="C15" s="177" t="s">
        <v>75</v>
      </c>
      <c r="D15" s="178" t="s">
        <v>76</v>
      </c>
      <c r="E15" s="178" t="s">
        <v>90</v>
      </c>
      <c r="F15" s="178"/>
      <c r="G15" s="178" t="s">
        <v>78</v>
      </c>
      <c r="H15" s="178" t="s">
        <v>79</v>
      </c>
      <c r="I15" s="179" t="s">
        <v>80</v>
      </c>
      <c r="J15" s="180" t="s">
        <v>81</v>
      </c>
    </row>
    <row r="16" spans="2:10" ht="26.25" customHeight="1" thickBot="1">
      <c r="B16" s="181"/>
      <c r="C16" s="182"/>
      <c r="D16" s="183"/>
      <c r="E16" s="184" t="s">
        <v>91</v>
      </c>
      <c r="F16" s="184"/>
      <c r="G16" s="183"/>
      <c r="H16" s="183"/>
      <c r="I16" s="185"/>
      <c r="J16" s="186"/>
    </row>
    <row r="17" spans="2:10" ht="14.1" customHeight="1" thickTop="1">
      <c r="B17" s="163">
        <v>6</v>
      </c>
      <c r="C17" s="164" t="s">
        <v>92</v>
      </c>
      <c r="D17" s="165">
        <v>4000000</v>
      </c>
      <c r="E17" s="165">
        <f>22*500000</f>
        <v>11000000</v>
      </c>
      <c r="F17" s="165" t="s">
        <v>93</v>
      </c>
      <c r="G17" s="165">
        <v>0</v>
      </c>
      <c r="H17" s="165">
        <f t="shared" ref="H17:H25" si="0">D17+E17+G17</f>
        <v>15000000</v>
      </c>
      <c r="I17" s="165">
        <v>25000000</v>
      </c>
      <c r="J17" s="166">
        <f t="shared" ref="J17:J25" si="1">H17+I17</f>
        <v>40000000</v>
      </c>
    </row>
    <row r="18" spans="2:10" ht="14.1" customHeight="1">
      <c r="B18" s="167">
        <v>7</v>
      </c>
      <c r="C18" s="168" t="s">
        <v>94</v>
      </c>
      <c r="D18" s="169">
        <v>4000000</v>
      </c>
      <c r="E18" s="169">
        <f>21*500000</f>
        <v>10500000</v>
      </c>
      <c r="F18" s="169" t="s">
        <v>89</v>
      </c>
      <c r="G18" s="169">
        <v>195000</v>
      </c>
      <c r="H18" s="169">
        <f t="shared" si="0"/>
        <v>14695000</v>
      </c>
      <c r="I18" s="169">
        <v>25000000</v>
      </c>
      <c r="J18" s="170">
        <f t="shared" si="1"/>
        <v>39695000</v>
      </c>
    </row>
    <row r="19" spans="2:10" ht="14.1" customHeight="1">
      <c r="B19" s="167">
        <v>8</v>
      </c>
      <c r="C19" s="168" t="s">
        <v>95</v>
      </c>
      <c r="D19" s="169">
        <v>4000000</v>
      </c>
      <c r="E19" s="169">
        <f>20*500000</f>
        <v>10000000</v>
      </c>
      <c r="F19" s="169" t="s">
        <v>84</v>
      </c>
      <c r="G19" s="169">
        <v>0</v>
      </c>
      <c r="H19" s="169">
        <f t="shared" si="0"/>
        <v>14000000</v>
      </c>
      <c r="I19" s="169">
        <v>25000000</v>
      </c>
      <c r="J19" s="170">
        <f t="shared" si="1"/>
        <v>39000000</v>
      </c>
    </row>
    <row r="20" spans="2:10" ht="14.1" customHeight="1">
      <c r="B20" s="167">
        <v>9</v>
      </c>
      <c r="C20" s="168" t="s">
        <v>96</v>
      </c>
      <c r="D20" s="169">
        <v>4000000</v>
      </c>
      <c r="E20" s="169">
        <f>22*500000</f>
        <v>11000000</v>
      </c>
      <c r="F20" s="169" t="s">
        <v>93</v>
      </c>
      <c r="G20" s="169">
        <v>270000</v>
      </c>
      <c r="H20" s="169">
        <f t="shared" si="0"/>
        <v>15270000</v>
      </c>
      <c r="I20" s="169">
        <v>25000000</v>
      </c>
      <c r="J20" s="170">
        <f t="shared" si="1"/>
        <v>40270000</v>
      </c>
    </row>
    <row r="21" spans="2:10" ht="14.1" customHeight="1">
      <c r="B21" s="167">
        <v>10</v>
      </c>
      <c r="C21" s="168" t="s">
        <v>97</v>
      </c>
      <c r="D21" s="169">
        <v>4000000</v>
      </c>
      <c r="E21" s="169">
        <f>22*500000</f>
        <v>11000000</v>
      </c>
      <c r="F21" s="169" t="s">
        <v>93</v>
      </c>
      <c r="G21" s="169">
        <v>140000</v>
      </c>
      <c r="H21" s="169">
        <f t="shared" si="0"/>
        <v>15140000</v>
      </c>
      <c r="I21" s="169">
        <v>25000000</v>
      </c>
      <c r="J21" s="170">
        <f t="shared" si="1"/>
        <v>40140000</v>
      </c>
    </row>
    <row r="22" spans="2:10" ht="14.1" customHeight="1">
      <c r="B22" s="167">
        <v>11</v>
      </c>
      <c r="C22" s="168" t="s">
        <v>98</v>
      </c>
      <c r="D22" s="169">
        <v>4000000</v>
      </c>
      <c r="E22" s="169">
        <f>22*500000</f>
        <v>11000000</v>
      </c>
      <c r="F22" s="169" t="s">
        <v>93</v>
      </c>
      <c r="G22" s="169">
        <v>1430000</v>
      </c>
      <c r="H22" s="169">
        <f t="shared" si="0"/>
        <v>16430000</v>
      </c>
      <c r="I22" s="169">
        <v>25000000</v>
      </c>
      <c r="J22" s="170">
        <f t="shared" si="1"/>
        <v>41430000</v>
      </c>
    </row>
    <row r="23" spans="2:10" ht="14.1" customHeight="1">
      <c r="B23" s="167">
        <v>12</v>
      </c>
      <c r="C23" s="168" t="s">
        <v>99</v>
      </c>
      <c r="D23" s="169">
        <v>4000000</v>
      </c>
      <c r="E23" s="169">
        <f>22*500000</f>
        <v>11000000</v>
      </c>
      <c r="F23" s="169" t="s">
        <v>93</v>
      </c>
      <c r="G23" s="169">
        <v>600000</v>
      </c>
      <c r="H23" s="169">
        <f t="shared" si="0"/>
        <v>15600000</v>
      </c>
      <c r="I23" s="169">
        <v>25000000</v>
      </c>
      <c r="J23" s="170">
        <f t="shared" si="1"/>
        <v>40600000</v>
      </c>
    </row>
    <row r="24" spans="2:10" ht="14.1" customHeight="1">
      <c r="B24" s="167">
        <v>13</v>
      </c>
      <c r="C24" s="168" t="s">
        <v>100</v>
      </c>
      <c r="D24" s="169">
        <v>4000000</v>
      </c>
      <c r="E24" s="169">
        <f>22*500000</f>
        <v>11000000</v>
      </c>
      <c r="F24" s="169" t="s">
        <v>93</v>
      </c>
      <c r="G24" s="169">
        <v>480000</v>
      </c>
      <c r="H24" s="169">
        <f t="shared" si="0"/>
        <v>15480000</v>
      </c>
      <c r="I24" s="169">
        <v>25000000</v>
      </c>
      <c r="J24" s="170">
        <f t="shared" si="1"/>
        <v>40480000</v>
      </c>
    </row>
    <row r="25" spans="2:10" ht="14.1" customHeight="1" thickBot="1">
      <c r="B25" s="171">
        <f>+B24+1</f>
        <v>14</v>
      </c>
      <c r="C25" s="172" t="s">
        <v>101</v>
      </c>
      <c r="D25" s="173">
        <v>4000000</v>
      </c>
      <c r="E25" s="173">
        <f>20*500000</f>
        <v>10000000</v>
      </c>
      <c r="F25" s="173" t="s">
        <v>84</v>
      </c>
      <c r="G25" s="173">
        <v>720000</v>
      </c>
      <c r="H25" s="173">
        <f t="shared" si="0"/>
        <v>14720000</v>
      </c>
      <c r="I25" s="173">
        <v>25000000</v>
      </c>
      <c r="J25" s="174">
        <f t="shared" si="1"/>
        <v>39720000</v>
      </c>
    </row>
    <row r="26" spans="2:10" ht="12" customHeight="1" thickTop="1">
      <c r="B26" s="187"/>
      <c r="C26" s="188"/>
      <c r="D26" s="189"/>
      <c r="E26" s="189"/>
      <c r="F26" s="189"/>
      <c r="G26" s="189"/>
      <c r="H26" s="189"/>
      <c r="I26" s="189"/>
      <c r="J26" s="189"/>
    </row>
    <row r="27" spans="2:10" ht="15" customHeight="1">
      <c r="B27" t="s">
        <v>39</v>
      </c>
      <c r="C27" s="188" t="s">
        <v>102</v>
      </c>
    </row>
    <row r="28" spans="2:10" ht="8.25" customHeight="1"/>
    <row r="29" spans="2:10" ht="15" customHeight="1" thickBot="1">
      <c r="B29" s="148" t="s">
        <v>103</v>
      </c>
    </row>
    <row r="30" spans="2:10" ht="15" customHeight="1" thickTop="1">
      <c r="B30" s="149" t="s">
        <v>5</v>
      </c>
      <c r="C30" s="150" t="s">
        <v>75</v>
      </c>
      <c r="D30" s="151" t="s">
        <v>76</v>
      </c>
      <c r="E30" s="152" t="s">
        <v>90</v>
      </c>
      <c r="F30" s="153"/>
      <c r="G30" s="151" t="s">
        <v>78</v>
      </c>
      <c r="H30" s="190" t="s">
        <v>79</v>
      </c>
      <c r="I30" s="191"/>
      <c r="J30" s="191"/>
    </row>
    <row r="31" spans="2:10" ht="30" customHeight="1" thickBot="1">
      <c r="B31" s="156"/>
      <c r="C31" s="157"/>
      <c r="D31" s="158"/>
      <c r="E31" s="159" t="s">
        <v>82</v>
      </c>
      <c r="F31" s="160"/>
      <c r="G31" s="158"/>
      <c r="H31" s="192"/>
      <c r="I31" s="191"/>
      <c r="J31" s="191"/>
    </row>
    <row r="32" spans="2:10" ht="14.1" customHeight="1" thickTop="1">
      <c r="B32" s="163">
        <v>1</v>
      </c>
      <c r="C32" s="164" t="s">
        <v>83</v>
      </c>
      <c r="D32" s="165">
        <v>4000000</v>
      </c>
      <c r="E32" s="165">
        <f>18*400000</f>
        <v>7200000</v>
      </c>
      <c r="F32" s="165" t="s">
        <v>104</v>
      </c>
      <c r="G32" s="165">
        <v>250000</v>
      </c>
      <c r="H32" s="166">
        <f>D32+E32+G32</f>
        <v>11450000</v>
      </c>
      <c r="I32" s="189"/>
      <c r="J32" s="189"/>
    </row>
    <row r="33" spans="2:14" ht="14.1" customHeight="1">
      <c r="B33" s="167">
        <v>2</v>
      </c>
      <c r="C33" s="168" t="s">
        <v>85</v>
      </c>
      <c r="D33" s="169">
        <v>4000000</v>
      </c>
      <c r="E33" s="169">
        <f>18*400000</f>
        <v>7200000</v>
      </c>
      <c r="F33" s="169" t="s">
        <v>104</v>
      </c>
      <c r="G33" s="169">
        <v>840000</v>
      </c>
      <c r="H33" s="170">
        <f>D33+E33+G33</f>
        <v>12040000</v>
      </c>
      <c r="I33" s="189"/>
      <c r="J33" s="189"/>
    </row>
    <row r="34" spans="2:14" ht="14.1" customHeight="1">
      <c r="B34" s="167">
        <v>3</v>
      </c>
      <c r="C34" s="168" t="s">
        <v>86</v>
      </c>
      <c r="D34" s="169">
        <v>4000000</v>
      </c>
      <c r="E34" s="169">
        <f>18*400000</f>
        <v>7200000</v>
      </c>
      <c r="F34" s="169" t="s">
        <v>104</v>
      </c>
      <c r="G34" s="169">
        <v>0</v>
      </c>
      <c r="H34" s="170">
        <f>D34+E34+G34</f>
        <v>11200000</v>
      </c>
      <c r="I34" s="189"/>
      <c r="J34" s="189"/>
      <c r="K34" s="193"/>
      <c r="L34" s="193"/>
      <c r="M34" s="193"/>
      <c r="N34" s="193"/>
    </row>
    <row r="35" spans="2:14">
      <c r="B35" s="167">
        <v>4</v>
      </c>
      <c r="C35" s="168" t="s">
        <v>87</v>
      </c>
      <c r="D35" s="169">
        <v>4000000</v>
      </c>
      <c r="E35" s="169">
        <f>18*400000</f>
        <v>7200000</v>
      </c>
      <c r="F35" s="169" t="s">
        <v>104</v>
      </c>
      <c r="G35" s="169">
        <v>575000</v>
      </c>
      <c r="H35" s="170">
        <f>D35+E35+G35</f>
        <v>11775000</v>
      </c>
      <c r="I35" s="189"/>
      <c r="J35" s="189"/>
    </row>
    <row r="36" spans="2:14" ht="14.1" customHeight="1" thickBot="1">
      <c r="B36" s="171">
        <v>5</v>
      </c>
      <c r="C36" s="172" t="s">
        <v>88</v>
      </c>
      <c r="D36" s="173">
        <v>4000000</v>
      </c>
      <c r="E36" s="173">
        <f>18*400000</f>
        <v>7200000</v>
      </c>
      <c r="F36" s="173" t="s">
        <v>104</v>
      </c>
      <c r="G36" s="173">
        <v>400000</v>
      </c>
      <c r="H36" s="174">
        <f>D36+E36+G36</f>
        <v>11600000</v>
      </c>
      <c r="I36" s="189"/>
      <c r="J36" s="189"/>
    </row>
    <row r="37" spans="2:14" ht="15" customHeight="1" thickTop="1" thickBot="1">
      <c r="I37" s="194"/>
      <c r="J37" s="194"/>
    </row>
    <row r="38" spans="2:14" ht="15" customHeight="1" thickTop="1">
      <c r="B38" s="176" t="s">
        <v>5</v>
      </c>
      <c r="C38" s="177" t="s">
        <v>75</v>
      </c>
      <c r="D38" s="178" t="s">
        <v>76</v>
      </c>
      <c r="E38" s="178" t="s">
        <v>90</v>
      </c>
      <c r="F38" s="178"/>
      <c r="G38" s="178" t="s">
        <v>78</v>
      </c>
      <c r="H38" s="195" t="s">
        <v>79</v>
      </c>
      <c r="I38" s="191"/>
      <c r="J38" s="191"/>
    </row>
    <row r="39" spans="2:14" ht="27.75" customHeight="1" thickBot="1">
      <c r="B39" s="181"/>
      <c r="C39" s="182"/>
      <c r="D39" s="183"/>
      <c r="E39" s="184" t="s">
        <v>91</v>
      </c>
      <c r="F39" s="184"/>
      <c r="G39" s="183"/>
      <c r="H39" s="196"/>
      <c r="I39" s="191"/>
      <c r="J39" s="191"/>
    </row>
    <row r="40" spans="2:14" ht="14.1" customHeight="1" thickTop="1">
      <c r="B40" s="163">
        <v>6</v>
      </c>
      <c r="C40" s="164" t="s">
        <v>92</v>
      </c>
      <c r="D40" s="165">
        <v>4000000</v>
      </c>
      <c r="E40" s="165">
        <f>19*500000</f>
        <v>9500000</v>
      </c>
      <c r="F40" s="165" t="s">
        <v>105</v>
      </c>
      <c r="G40" s="165">
        <v>0</v>
      </c>
      <c r="H40" s="166">
        <f t="shared" ref="H40:H48" si="2">D40+E40+G40</f>
        <v>13500000</v>
      </c>
      <c r="I40" s="189"/>
      <c r="J40" s="189"/>
    </row>
    <row r="41" spans="2:14" ht="14.1" customHeight="1">
      <c r="B41" s="167">
        <v>7</v>
      </c>
      <c r="C41" s="168" t="s">
        <v>94</v>
      </c>
      <c r="D41" s="169">
        <v>4000000</v>
      </c>
      <c r="E41" s="169">
        <f>18*500000</f>
        <v>9000000</v>
      </c>
      <c r="F41" s="169" t="s">
        <v>104</v>
      </c>
      <c r="G41" s="169">
        <v>0</v>
      </c>
      <c r="H41" s="170">
        <f t="shared" si="2"/>
        <v>13000000</v>
      </c>
      <c r="I41" s="189"/>
      <c r="J41" s="189"/>
    </row>
    <row r="42" spans="2:14" ht="14.1" customHeight="1">
      <c r="B42" s="167">
        <v>8</v>
      </c>
      <c r="C42" s="168" t="s">
        <v>95</v>
      </c>
      <c r="D42" s="169">
        <v>4000000</v>
      </c>
      <c r="E42" s="169">
        <f>18*500000</f>
        <v>9000000</v>
      </c>
      <c r="F42" s="169" t="s">
        <v>104</v>
      </c>
      <c r="G42" s="169">
        <v>0</v>
      </c>
      <c r="H42" s="170">
        <f t="shared" si="2"/>
        <v>13000000</v>
      </c>
      <c r="I42" s="189"/>
      <c r="J42" s="189"/>
    </row>
    <row r="43" spans="2:14" ht="14.1" customHeight="1">
      <c r="B43" s="167">
        <v>9</v>
      </c>
      <c r="C43" s="168" t="s">
        <v>96</v>
      </c>
      <c r="D43" s="169">
        <v>4000000</v>
      </c>
      <c r="E43" s="169">
        <f>20*500000</f>
        <v>10000000</v>
      </c>
      <c r="F43" s="169" t="s">
        <v>84</v>
      </c>
      <c r="G43" s="169">
        <v>265000</v>
      </c>
      <c r="H43" s="170">
        <f t="shared" si="2"/>
        <v>14265000</v>
      </c>
      <c r="I43" s="189"/>
      <c r="J43" s="189"/>
    </row>
    <row r="44" spans="2:14" ht="14.1" customHeight="1">
      <c r="B44" s="167">
        <v>10</v>
      </c>
      <c r="C44" s="168" t="s">
        <v>97</v>
      </c>
      <c r="D44" s="169">
        <v>4000000</v>
      </c>
      <c r="E44" s="169">
        <f>19*500000</f>
        <v>9500000</v>
      </c>
      <c r="F44" s="169" t="s">
        <v>105</v>
      </c>
      <c r="G44" s="169">
        <v>140000</v>
      </c>
      <c r="H44" s="170">
        <f t="shared" si="2"/>
        <v>13640000</v>
      </c>
      <c r="I44" s="189"/>
      <c r="J44" s="189"/>
    </row>
    <row r="45" spans="2:14" ht="14.1" customHeight="1">
      <c r="B45" s="167">
        <v>11</v>
      </c>
      <c r="C45" s="168" t="s">
        <v>98</v>
      </c>
      <c r="D45" s="169">
        <v>4000000</v>
      </c>
      <c r="E45" s="169">
        <f>20*500000</f>
        <v>10000000</v>
      </c>
      <c r="F45" s="169" t="s">
        <v>84</v>
      </c>
      <c r="G45" s="169">
        <v>1345000</v>
      </c>
      <c r="H45" s="170">
        <f t="shared" si="2"/>
        <v>15345000</v>
      </c>
      <c r="I45" s="189"/>
      <c r="J45" s="189"/>
    </row>
    <row r="46" spans="2:14" ht="14.1" customHeight="1">
      <c r="B46" s="167">
        <v>12</v>
      </c>
      <c r="C46" s="168" t="s">
        <v>99</v>
      </c>
      <c r="D46" s="169">
        <v>4000000</v>
      </c>
      <c r="E46" s="169">
        <f>16*500000</f>
        <v>8000000</v>
      </c>
      <c r="F46" s="169" t="s">
        <v>106</v>
      </c>
      <c r="G46" s="169">
        <v>450000</v>
      </c>
      <c r="H46" s="170">
        <f t="shared" si="2"/>
        <v>12450000</v>
      </c>
      <c r="I46" s="189"/>
      <c r="J46" s="189"/>
    </row>
    <row r="47" spans="2:14" ht="14.1" customHeight="1">
      <c r="B47" s="167">
        <v>13</v>
      </c>
      <c r="C47" s="168" t="s">
        <v>100</v>
      </c>
      <c r="D47" s="169">
        <v>4000000</v>
      </c>
      <c r="E47" s="169">
        <f>18*500000</f>
        <v>9000000</v>
      </c>
      <c r="F47" s="169" t="s">
        <v>104</v>
      </c>
      <c r="G47" s="169">
        <v>600000</v>
      </c>
      <c r="H47" s="170">
        <f t="shared" si="2"/>
        <v>13600000</v>
      </c>
      <c r="I47" s="189"/>
      <c r="J47" s="189"/>
    </row>
    <row r="48" spans="2:14" ht="14.1" customHeight="1" thickBot="1">
      <c r="B48" s="171">
        <v>14</v>
      </c>
      <c r="C48" s="172" t="s">
        <v>101</v>
      </c>
      <c r="D48" s="173">
        <v>4000000</v>
      </c>
      <c r="E48" s="173">
        <f>18*500000</f>
        <v>9000000</v>
      </c>
      <c r="F48" s="173" t="s">
        <v>104</v>
      </c>
      <c r="G48" s="173">
        <v>400000</v>
      </c>
      <c r="H48" s="174">
        <f t="shared" si="2"/>
        <v>13400000</v>
      </c>
      <c r="I48" s="189"/>
      <c r="J48" s="189"/>
    </row>
    <row r="49" spans="9:10" ht="15.75" thickTop="1">
      <c r="I49" s="194"/>
      <c r="J49" s="194"/>
    </row>
  </sheetData>
  <mergeCells count="39">
    <mergeCell ref="I38:I39"/>
    <mergeCell ref="J38:J39"/>
    <mergeCell ref="E39:F39"/>
    <mergeCell ref="H30:H31"/>
    <mergeCell ref="I30:I31"/>
    <mergeCell ref="J30:J31"/>
    <mergeCell ref="E31:F31"/>
    <mergeCell ref="B38:B39"/>
    <mergeCell ref="C38:C39"/>
    <mergeCell ref="D38:D39"/>
    <mergeCell ref="E38:F38"/>
    <mergeCell ref="G38:G39"/>
    <mergeCell ref="H38:H39"/>
    <mergeCell ref="E16:F16"/>
    <mergeCell ref="B30:B31"/>
    <mergeCell ref="C30:C31"/>
    <mergeCell ref="D30:D31"/>
    <mergeCell ref="E30:F30"/>
    <mergeCell ref="G30:G31"/>
    <mergeCell ref="J7:J8"/>
    <mergeCell ref="E8:F8"/>
    <mergeCell ref="B15:B16"/>
    <mergeCell ref="C15:C16"/>
    <mergeCell ref="D15:D16"/>
    <mergeCell ref="E15:F15"/>
    <mergeCell ref="G15:G16"/>
    <mergeCell ref="H15:H16"/>
    <mergeCell ref="I15:I16"/>
    <mergeCell ref="J15:J16"/>
    <mergeCell ref="B2:J2"/>
    <mergeCell ref="B3:J3"/>
    <mergeCell ref="B4:J4"/>
    <mergeCell ref="B7:B8"/>
    <mergeCell ref="C7:C8"/>
    <mergeCell ref="D7:D8"/>
    <mergeCell ref="E7:F7"/>
    <mergeCell ref="G7:G8"/>
    <mergeCell ref="H7:H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Biaya Maba 2025</vt:lpstr>
      <vt:lpstr>Angsuran USM</vt:lpstr>
      <vt:lpstr>Angsuran PMDK</vt:lpstr>
      <vt:lpstr>WNA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baak</dc:creator>
  <cp:lastModifiedBy>user</cp:lastModifiedBy>
  <dcterms:created xsi:type="dcterms:W3CDTF">2015-02-12T04:50:03Z</dcterms:created>
  <dcterms:modified xsi:type="dcterms:W3CDTF">2025-06-03T02:40:37Z</dcterms:modified>
</cp:coreProperties>
</file>